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lbaconcepts.sharepoint.com/sites/BCIGebouw/Gedeelde documenten/004 BCI ontwikkeling/29 MEPG/update14052026/"/>
    </mc:Choice>
  </mc:AlternateContent>
  <xr:revisionPtr revIDLastSave="320" documentId="8_{A3C0DA87-CCE9-4061-97C4-8C81E0EC1256}" xr6:coauthVersionLast="47" xr6:coauthVersionMax="47" xr10:uidLastSave="{F7FBCA46-5FE7-4D4F-BABC-5992CD65E09D}"/>
  <bookViews>
    <workbookView xWindow="-110" yWindow="-110" windowWidth="38620" windowHeight="21100" xr2:uid="{15AA1460-6173-40EB-9468-B63223B871B6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0" i="1" l="1"/>
  <c r="N10" i="1"/>
  <c r="N9" i="1"/>
  <c r="K46" i="1"/>
  <c r="F46" i="1"/>
  <c r="C46" i="1"/>
  <c r="F45" i="1"/>
  <c r="C45" i="1"/>
  <c r="K44" i="1"/>
  <c r="F44" i="1"/>
  <c r="C44" i="1"/>
  <c r="F43" i="1"/>
  <c r="C43" i="1"/>
  <c r="K42" i="1"/>
  <c r="F42" i="1"/>
  <c r="C42" i="1"/>
  <c r="F41" i="1"/>
  <c r="C41" i="1"/>
  <c r="K40" i="1"/>
  <c r="F40" i="1"/>
  <c r="C40" i="1"/>
  <c r="F39" i="1"/>
  <c r="C39" i="1"/>
  <c r="K38" i="1"/>
  <c r="F38" i="1"/>
  <c r="C38" i="1"/>
  <c r="F37" i="1"/>
  <c r="C37" i="1"/>
  <c r="K36" i="1"/>
  <c r="F36" i="1"/>
  <c r="C36" i="1"/>
  <c r="F35" i="1"/>
  <c r="C35" i="1"/>
  <c r="N31" i="1"/>
  <c r="K19" i="1"/>
  <c r="F31" i="1"/>
  <c r="C31" i="1"/>
  <c r="N30" i="1"/>
  <c r="F30" i="1"/>
  <c r="C30" i="1"/>
  <c r="N29" i="1"/>
  <c r="F29" i="1"/>
  <c r="C29" i="1"/>
  <c r="N28" i="1"/>
  <c r="F28" i="1"/>
  <c r="C28" i="1"/>
  <c r="S27" i="1"/>
  <c r="N27" i="1"/>
  <c r="K27" i="1"/>
  <c r="F27" i="1"/>
  <c r="C27" i="1"/>
  <c r="S26" i="1"/>
  <c r="N26" i="1"/>
  <c r="K26" i="1"/>
  <c r="F26" i="1"/>
  <c r="C26" i="1"/>
  <c r="S25" i="1"/>
  <c r="N25" i="1"/>
  <c r="K25" i="1"/>
  <c r="F25" i="1"/>
  <c r="C25" i="1"/>
  <c r="S24" i="1"/>
  <c r="N24" i="1"/>
  <c r="K24" i="1"/>
  <c r="F24" i="1"/>
  <c r="C24" i="1"/>
  <c r="S23" i="1"/>
  <c r="N23" i="1"/>
  <c r="K23" i="1"/>
  <c r="F23" i="1"/>
  <c r="C23" i="1"/>
  <c r="S22" i="1"/>
  <c r="N22" i="1"/>
  <c r="K22" i="1"/>
  <c r="F22" i="1"/>
  <c r="C22" i="1"/>
  <c r="S21" i="1"/>
  <c r="N21" i="1"/>
  <c r="K21" i="1"/>
  <c r="F21" i="1"/>
  <c r="C21" i="1"/>
  <c r="S20" i="1"/>
  <c r="N20" i="1"/>
  <c r="K20" i="1"/>
  <c r="F20" i="1"/>
  <c r="C20" i="1"/>
  <c r="S19" i="1"/>
  <c r="N19" i="1"/>
  <c r="F19" i="1"/>
  <c r="C19" i="1"/>
  <c r="S18" i="1"/>
  <c r="N18" i="1"/>
  <c r="K18" i="1"/>
  <c r="F18" i="1"/>
  <c r="C18" i="1"/>
  <c r="S17" i="1"/>
  <c r="N17" i="1"/>
  <c r="K17" i="1"/>
  <c r="F17" i="1"/>
  <c r="C17" i="1"/>
  <c r="N16" i="1"/>
  <c r="C16" i="1"/>
  <c r="N15" i="1"/>
  <c r="F15" i="1"/>
  <c r="C15" i="1"/>
  <c r="S14" i="1"/>
  <c r="N14" i="1"/>
  <c r="K14" i="1"/>
  <c r="F14" i="1"/>
  <c r="N13" i="1"/>
  <c r="F13" i="1"/>
  <c r="S12" i="1"/>
  <c r="K12" i="1"/>
  <c r="F12" i="1"/>
  <c r="N11" i="1"/>
  <c r="F11" i="1"/>
  <c r="K10" i="1"/>
  <c r="F10" i="1"/>
  <c r="S9" i="1"/>
  <c r="K9" i="1"/>
  <c r="F9" i="1"/>
  <c r="N8" i="1"/>
  <c r="F8" i="1"/>
  <c r="C8" i="1"/>
</calcChain>
</file>

<file path=xl/sharedStrings.xml><?xml version="1.0" encoding="utf-8"?>
<sst xmlns="http://schemas.openxmlformats.org/spreadsheetml/2006/main" count="242" uniqueCount="155">
  <si>
    <t>Kenmerken gebouw</t>
  </si>
  <si>
    <t>Off-grid?</t>
  </si>
  <si>
    <t>Voldoende opslag?</t>
  </si>
  <si>
    <t>Hoeveelheid benodigd</t>
  </si>
  <si>
    <t>Hoeveelheden MEPG</t>
  </si>
  <si>
    <t>Hoeveelheden MPG</t>
  </si>
  <si>
    <t>Gebouwgebonden energieverbruik</t>
  </si>
  <si>
    <t>Hoeveelheid</t>
  </si>
  <si>
    <t>Eenheid</t>
  </si>
  <si>
    <t>NMD productcode</t>
  </si>
  <si>
    <t>NMD productomschrijving</t>
  </si>
  <si>
    <t>MKI per eenheid (1 jaar)</t>
  </si>
  <si>
    <t>Begin datum</t>
  </si>
  <si>
    <t>Eind datum</t>
  </si>
  <si>
    <t>Verandering t.o.v. vorige versie</t>
  </si>
  <si>
    <t>Hoeveelheid Product</t>
  </si>
  <si>
    <t>begin datum</t>
  </si>
  <si>
    <t>eind datum</t>
  </si>
  <si>
    <t>Elektriciteit</t>
  </si>
  <si>
    <t>nmd_92435</t>
  </si>
  <si>
    <t>Elektriciteit, Nederlandse mix, bij consument, per kWh (73% grijs, 27% hernieuwbaar)</t>
  </si>
  <si>
    <t>kWh</t>
  </si>
  <si>
    <t>nmd_92103</t>
  </si>
  <si>
    <t>Elektriciteit, bij consument, materialisatie externe levering, gemiddelde netmix grijs en hernieuwbaar, per kWh</t>
  </si>
  <si>
    <t>KWh</t>
  </si>
  <si>
    <t>nmd_200566</t>
  </si>
  <si>
    <t>Elektriciteit, Nederlandse mix, (48% grijs, 52% hernieuwbaar), bij consument, per kWh</t>
  </si>
  <si>
    <t>nmd_201533</t>
  </si>
  <si>
    <t>Elektriciteit, Nederlandse mix (48% grijs, 52% hernieuwbaar), bij consument, per kWh, materialisatie infrastructuur (voor toegeleverde elektriciteit)</t>
  </si>
  <si>
    <t>nmd_203206</t>
  </si>
  <si>
    <t>nmd_201682</t>
  </si>
  <si>
    <t>Materialisatie elektriciteitsnet zonder opwekkingsmiddelen externe levering, bij consument, per kWh</t>
  </si>
  <si>
    <t>nmd_202606</t>
  </si>
  <si>
    <t>Materialisatie elektriciteitsnet zonder opwekkingsmiddelen, externe levering, bij consument, per kWh</t>
  </si>
  <si>
    <t>nmd_203197</t>
  </si>
  <si>
    <t>Elektriciteitsnet, bij consument, per kWh, materialisatie infrastructuur (voor elektriciteit uit eigen opwekking)</t>
  </si>
  <si>
    <t>Aardgas</t>
  </si>
  <si>
    <t>nmd_92095</t>
  </si>
  <si>
    <t>Aardgas, verbrand, bij consument</t>
  </si>
  <si>
    <t>m3</t>
  </si>
  <si>
    <t>nmd_92101</t>
  </si>
  <si>
    <t>Aardgas, verbrand, bij consument, materialisatie externe levering, per m3</t>
  </si>
  <si>
    <t>nmd_200569</t>
  </si>
  <si>
    <t>Aardgas, verbrand, bij consument, per kWh</t>
  </si>
  <si>
    <t>nmd_200568</t>
  </si>
  <si>
    <t>Aardgas, verbrand, bij consument, materialisatie infrastructuur, per m³</t>
  </si>
  <si>
    <t>Biogas</t>
  </si>
  <si>
    <t>nmd_203193</t>
  </si>
  <si>
    <t>Biogas, verbrand, bij consument, per kWh</t>
  </si>
  <si>
    <t>nmd_203142</t>
  </si>
  <si>
    <t>Biogas, verbrand, bij consument, materialisatie infrastructuur,  per m³</t>
  </si>
  <si>
    <t>Waterstof</t>
  </si>
  <si>
    <t>nmd_203192</t>
  </si>
  <si>
    <t>Waterstof, verbrand, bij consument, per kWh</t>
  </si>
  <si>
    <t>nmd_203141</t>
  </si>
  <si>
    <t>kg</t>
  </si>
  <si>
    <t>Warmtelevering, aardwarmte (2.000 m diep), hoge temperatuur</t>
  </si>
  <si>
    <t>nmd_203177</t>
  </si>
  <si>
    <t>Warmtelevering, aardwarmte (2.000 m diep), hoge temperatuur, bij consument, per kWh</t>
  </si>
  <si>
    <t>nmd_203152</t>
  </si>
  <si>
    <t>Warmtelevering, aardwarmte (2.000 m diep), hoge temperatuur, bij consument, per kWh, materialisatie infrastructuur</t>
  </si>
  <si>
    <t>Warmtelevering, aftapwarmte afvalverwerkingsinstallatie (AVI), mix fossiel/hernieuwbaar, hoge temperatuur</t>
  </si>
  <si>
    <t>nmd_203155</t>
  </si>
  <si>
    <t>Warmtelevering, aftapwarmte afvalverwerkingsinstallatie (AVI), mix fossiel/hernieuwbaar, hoge temperatuur, bij consument, per kWh</t>
  </si>
  <si>
    <t>nmd_203150</t>
  </si>
  <si>
    <t>Warmtelevering, aftapwarmte afvalverwerkingsinstal. (AVI), mix fossiel/hernieuwbaar, hoge temp., bij consument, per kWh, materialisatie infrastructuur</t>
  </si>
  <si>
    <t>Warmtelevering, aquathermie (TEO), lage temperatuur</t>
  </si>
  <si>
    <t>nmd_203175</t>
  </si>
  <si>
    <t>Warmtelevering, aquathermie (TEO), lage temperatuur, bij consument, per kWh</t>
  </si>
  <si>
    <t>nmd_203151</t>
  </si>
  <si>
    <t>Warmtelevering, aquathermie (TEO), lage temperatuur, bij consument, per kWh, materialisatie infrastructuur</t>
  </si>
  <si>
    <t>Warmtelevering, bio-energie (59% biogas, 41% vaste biomassa), hoge temperatuur</t>
  </si>
  <si>
    <t>nmd_203172</t>
  </si>
  <si>
    <t>Warmtelevering, bio-energie (59% biogas, 41% vaste biomassa), hoge temperatuur, bij consument, per kWh</t>
  </si>
  <si>
    <t>nmd_203149</t>
  </si>
  <si>
    <t>Warmtelevering, bio-energie (59% biogas, 41% vaste biomassa), hoge temperatuur, bij consument, per kWh, materialisatie infrastructuur</t>
  </si>
  <si>
    <t>Warmtelevering, piekketel (aardgas), hoge temperatuur</t>
  </si>
  <si>
    <t>nmd_203170</t>
  </si>
  <si>
    <t>Warmtelevering, piekketel (aardgas), hoge temperatuur, bij consument, per kWh</t>
  </si>
  <si>
    <t>nmd_203148</t>
  </si>
  <si>
    <t>Warmtelevering, piekketel (aardgas), hoge temperatuur, bij consument, per kWh, materialisatie infrastructuur</t>
  </si>
  <si>
    <t>Warmtelevering, piekketel (aardgas), lage temperatuur</t>
  </si>
  <si>
    <t>nmd_203140</t>
  </si>
  <si>
    <t>Warmtelevering, piekketel (aardgas), lage temperatuur, bij consument, per kWh</t>
  </si>
  <si>
    <t>nmd_203147</t>
  </si>
  <si>
    <t>Warmtelevering, piekketel (aardgas), lage temperatuur, bij consument, per kWh, materialisatie infrastructuur</t>
  </si>
  <si>
    <t>Warmtelevering, restwarmte, hoge temperatuur</t>
  </si>
  <si>
    <t>nmd_203167</t>
  </si>
  <si>
    <t>Warmtelevering, restwarmte, hoge temperatuur, bij consument, per kWh</t>
  </si>
  <si>
    <t>nmd_203146</t>
  </si>
  <si>
    <t>Warmtelevering, restwarmte, hoge temperatuur, bij consument, per kWh, materialisatie infrastructuur</t>
  </si>
  <si>
    <t>Warmtelevering, restwarmte, lage temperatuur</t>
  </si>
  <si>
    <t>nmd_203165</t>
  </si>
  <si>
    <t>Warmtelevering, restwarmte, lage temperatuur, bij consument, per kWh</t>
  </si>
  <si>
    <t>nmd_203145</t>
  </si>
  <si>
    <t>Warmtelevering, restwarmte, lage temperatuur, bij consument, per kWh, materialisatie infrastructuur</t>
  </si>
  <si>
    <t>Warmtelevering via warmtenet, Nederlandse mix, hoge temperatuur</t>
  </si>
  <si>
    <t>nmd_203181</t>
  </si>
  <si>
    <t>Warmtelevering via warmtenet, Nederlandse mix, hoge temperatuur, bij consument, per kWh</t>
  </si>
  <si>
    <t>nmd_203154</t>
  </si>
  <si>
    <t>Warmtelevering via warmtenet, Nederlandse mix, hoge temperatuur, bij consument, per kWh, materialisatie infrastructuur</t>
  </si>
  <si>
    <t>Warmtelevering via warmtenet, Nederlandse mix, lage temperatuur</t>
  </si>
  <si>
    <t>nmd_203179</t>
  </si>
  <si>
    <t>Warmtelevering via warmtenet, Nederlandse mix, lage temperatuur, bij consument, per kWh</t>
  </si>
  <si>
    <t>nmd_203153</t>
  </si>
  <si>
    <t>Warmtelevering via warmtenet, Nederlandse mix, lage temperatuur, bij consument, per kWh, materialisatie infrastructuur</t>
  </si>
  <si>
    <t>Warmtelevering, warmte-koude-opslag (WKO), open/gesloten systeem, lage temperatuur</t>
  </si>
  <si>
    <t>nmd_203163</t>
  </si>
  <si>
    <t>Warmtelevering, warmte-koude-opslag (WKO), open/gesloten systeem, lage temperatuur, bij consument, per kWh</t>
  </si>
  <si>
    <t>nmd_203143</t>
  </si>
  <si>
    <t>Warmtelevering, warmte-koude-opslag (WKO), open/gesloten systeem, lage temperatuur, bij consument, per kWh, materialisatie infrastructuur</t>
  </si>
  <si>
    <t>Warmtelevering via warmtenet, Hoge Temperatuur, Grijs</t>
  </si>
  <si>
    <t>nmd_92096</t>
  </si>
  <si>
    <t>Warmtelevering via warmtenet, Hoge Temperatuur, Grijs, bij consument, per MJ</t>
  </si>
  <si>
    <t>MJ</t>
  </si>
  <si>
    <t>nmd_92110</t>
  </si>
  <si>
    <t>Warmtelevering via warmtenet, Hoge Temperatuur, Grijs, bij consument, materialisatie externe levering, per MJ</t>
  </si>
  <si>
    <t>Warmtelevering via warmtenet, Hoge Temperatuur, Hernieuwbaar</t>
  </si>
  <si>
    <t>nmd_92097</t>
  </si>
  <si>
    <t>Warmtelevering via warmtenet, Hoge Temperatuur, Hernieuwbaar, bij consument, per MJ</t>
  </si>
  <si>
    <t>nmd_92111</t>
  </si>
  <si>
    <t>Warmtelevering via warmtenet, Hoge Temperatuur, Hernieuwbaar, bij consument, materialisatie externe levering, per MJ</t>
  </si>
  <si>
    <t>Warmtelevering via warmtenet, Lage Temperatuur, Grijs</t>
  </si>
  <si>
    <t>nmd_92098</t>
  </si>
  <si>
    <t>Warmtelevering via warmtenet, Lage Temperatuur, Grijs, bij consument, per MJ</t>
  </si>
  <si>
    <t>nmd_92112</t>
  </si>
  <si>
    <t>Warmtelevering via warmtenet, Lage Temperatuur, Grijs, bij consument, materialisatie externe levering, per MJ</t>
  </si>
  <si>
    <t>Warmtelevering via warmtenet, Lage Temperatuur, Hernieuwbaar</t>
  </si>
  <si>
    <t>nmd_92099</t>
  </si>
  <si>
    <t>Warmtelevering via warmtenet, Lage Temperatuur, Hernieuwbaar, bij consument, per MJ</t>
  </si>
  <si>
    <t>nmd_92113</t>
  </si>
  <si>
    <t>Warmtelevering via warmtenet, Lage Temperatuur, Hernieuwbaar, bij consument, materialisatie externe levering, per MJ</t>
  </si>
  <si>
    <t>Energieopwekking op locatie</t>
  </si>
  <si>
    <t>Elektriciteit, hernieuwbaar, uit PV</t>
  </si>
  <si>
    <t>nmd_92463</t>
  </si>
  <si>
    <t>Elektriciteit, hernieuwbaar, uit PV, bij consument, per kWh</t>
  </si>
  <si>
    <t>nmd_203182</t>
  </si>
  <si>
    <t>Elektriciteit, Hernieuwbaar, bij consument, per kWh</t>
  </si>
  <si>
    <t>nmd_92212</t>
  </si>
  <si>
    <t>Elektriciteit, hernieuwbaar, bij consument, per kWh</t>
  </si>
  <si>
    <t>nmd_203186</t>
  </si>
  <si>
    <t>Elektriciteit, Grijs, bij consument, per kWh</t>
  </si>
  <si>
    <t>nmd_92211</t>
  </si>
  <si>
    <t>Elektriciteit, grijs, bij consument, per kWh</t>
  </si>
  <si>
    <t>nmd_203188</t>
  </si>
  <si>
    <t>Elektriciteit, hernieuwbaar, uit biomassa, bij consument, per kWh</t>
  </si>
  <si>
    <t>nmd_92460</t>
  </si>
  <si>
    <t>nmd_203185</t>
  </si>
  <si>
    <t>Elektriciteit, hernieuwbaar, van windturbines op land, bij consument, per kWh</t>
  </si>
  <si>
    <t>nmd_92462</t>
  </si>
  <si>
    <t>nmd_203183</t>
  </si>
  <si>
    <t>Elektriciteit, hernieuwbaar, van windturbines op zee, bij consument, per kWh</t>
  </si>
  <si>
    <t>nmd_92461</t>
  </si>
  <si>
    <t>nmd_203184</t>
  </si>
  <si>
    <t>nmd_203310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</si>
</sst>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000_ ;_ * \-#,##0.00000_ ;_ * &quot;-&quot;??_ ;_ @_ "/>
  </numFmts>
  <fonts count="8">
    <font>
      <sz val="11"/>
      <color theme="1"/>
      <name val="DINPro-Regular"/>
      <family val="2"/>
      <scheme val="minor"/>
    </font>
    <font>
      <sz val="11"/>
      <color theme="1"/>
      <name val="DINPro-Regular"/>
      <family val="2"/>
      <scheme val="minor"/>
    </font>
    <font>
      <b/>
      <sz val="16"/>
      <color theme="0"/>
      <name val="Plus Jakarta Sans"/>
    </font>
    <font>
      <sz val="11"/>
      <color theme="1"/>
      <name val="Plus Jakarta Sans"/>
    </font>
    <font>
      <b/>
      <sz val="11"/>
      <color theme="1"/>
      <name val="Plus Jakarta Sans"/>
    </font>
    <font>
      <b/>
      <sz val="14"/>
      <color theme="1"/>
      <name val="Plus Jakarta Sans"/>
    </font>
    <font>
      <sz val="11"/>
      <color rgb="FFFF0000"/>
      <name val="Plus Jakarta Sans"/>
    </font>
    <font>
      <sz val="1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3" borderId="0" xfId="0" applyFont="1" applyFill="1" applyAlignment="1">
      <alignment wrapText="1"/>
    </xf>
    <xf numFmtId="43" fontId="5" fillId="3" borderId="0" xfId="1" applyFont="1" applyFill="1" applyAlignment="1">
      <alignment wrapText="1"/>
    </xf>
    <xf numFmtId="0" fontId="5" fillId="4" borderId="0" xfId="0" applyFont="1" applyFill="1" applyAlignment="1">
      <alignment wrapText="1"/>
    </xf>
    <xf numFmtId="164" fontId="5" fillId="4" borderId="0" xfId="1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5" borderId="0" xfId="0" applyFont="1" applyFill="1" applyAlignment="1">
      <alignment horizontal="left" vertical="top"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164" fontId="3" fillId="0" borderId="0" xfId="1" applyNumberFormat="1" applyFont="1" applyAlignment="1">
      <alignment wrapText="1"/>
    </xf>
    <xf numFmtId="0" fontId="3" fillId="3" borderId="0" xfId="0" applyFont="1" applyFill="1" applyAlignment="1">
      <alignment horizontal="left" vertical="top" wrapText="1"/>
    </xf>
    <xf numFmtId="43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wrapText="1"/>
    </xf>
    <xf numFmtId="43" fontId="3" fillId="0" borderId="0" xfId="1" applyFont="1" applyAlignment="1">
      <alignment wrapText="1"/>
    </xf>
    <xf numFmtId="0" fontId="3" fillId="3" borderId="0" xfId="0" applyFont="1" applyFill="1" applyAlignment="1">
      <alignment horizontal="left" vertical="top" wrapText="1"/>
    </xf>
    <xf numFmtId="43" fontId="3" fillId="3" borderId="0" xfId="1" applyFont="1" applyFill="1" applyAlignment="1">
      <alignment horizontal="center" vertical="top" wrapText="1"/>
    </xf>
    <xf numFmtId="0" fontId="3" fillId="4" borderId="0" xfId="0" applyFont="1" applyFill="1" applyAlignment="1">
      <alignment wrapText="1"/>
    </xf>
    <xf numFmtId="43" fontId="3" fillId="4" borderId="0" xfId="0" applyNumberFormat="1" applyFont="1" applyFill="1" applyAlignment="1">
      <alignment wrapText="1"/>
    </xf>
    <xf numFmtId="164" fontId="3" fillId="4" borderId="0" xfId="1" applyNumberFormat="1" applyFont="1" applyFill="1" applyAlignment="1">
      <alignment wrapText="1"/>
    </xf>
    <xf numFmtId="14" fontId="3" fillId="4" borderId="0" xfId="0" applyNumberFormat="1" applyFont="1" applyFill="1" applyAlignment="1">
      <alignment wrapText="1"/>
    </xf>
    <xf numFmtId="9" fontId="3" fillId="4" borderId="0" xfId="2" applyFont="1" applyFill="1" applyAlignment="1">
      <alignment wrapText="1"/>
    </xf>
    <xf numFmtId="0" fontId="3" fillId="5" borderId="0" xfId="0" applyFont="1" applyFill="1" applyAlignment="1">
      <alignment wrapText="1"/>
    </xf>
    <xf numFmtId="43" fontId="3" fillId="5" borderId="0" xfId="1" applyFont="1" applyFill="1" applyAlignment="1">
      <alignment wrapText="1"/>
    </xf>
    <xf numFmtId="14" fontId="3" fillId="5" borderId="0" xfId="0" applyNumberFormat="1" applyFont="1" applyFill="1" applyAlignment="1">
      <alignment wrapText="1"/>
    </xf>
    <xf numFmtId="9" fontId="3" fillId="5" borderId="0" xfId="2" applyFont="1" applyFill="1" applyAlignment="1">
      <alignment wrapText="1"/>
    </xf>
    <xf numFmtId="43" fontId="3" fillId="4" borderId="0" xfId="1" applyFont="1" applyFill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43" fontId="7" fillId="3" borderId="0" xfId="1" applyFont="1" applyFill="1" applyAlignment="1">
      <alignment horizontal="left" vertical="top" wrapText="1"/>
    </xf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43" fontId="7" fillId="4" borderId="0" xfId="1" applyFont="1" applyFill="1" applyAlignment="1">
      <alignment wrapText="1"/>
    </xf>
    <xf numFmtId="0" fontId="6" fillId="0" borderId="0" xfId="0" applyFont="1" applyAlignment="1">
      <alignment wrapText="1"/>
    </xf>
    <xf numFmtId="43" fontId="3" fillId="3" borderId="0" xfId="1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43" fontId="3" fillId="0" borderId="0" xfId="1" applyFont="1" applyAlignment="1">
      <alignment horizontal="left" vertical="top" wrapText="1"/>
    </xf>
    <xf numFmtId="43" fontId="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1" applyNumberFormat="1" applyFont="1" applyAlignment="1">
      <alignment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aconcepts.sharepoint.com/sites/BCIGebouw/Gedeelde%20documenten/004%20BCI%20ontwikkeling/29%20MEPG/update14052026/MV's.xlsx" TargetMode="External"/><Relationship Id="rId1" Type="http://schemas.openxmlformats.org/officeDocument/2006/relationships/externalLinkPath" Target="MV'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PG"/>
      <sheetName val="smart"/>
      <sheetName val="berekening UI"/>
      <sheetName val="MVs bci"/>
    </sheetNames>
    <sheetDataSet>
      <sheetData sheetId="0"/>
      <sheetData sheetId="1"/>
      <sheetData sheetId="2"/>
      <sheetData sheetId="3">
        <row r="1">
          <cell r="A1" t="str">
            <v>Product-ID</v>
          </cell>
          <cell r="D1" t="str">
            <v>Eenheid.Code</v>
          </cell>
        </row>
        <row r="2">
          <cell r="A2"/>
          <cell r="D2"/>
        </row>
        <row r="3">
          <cell r="A3"/>
          <cell r="D3"/>
        </row>
        <row r="4">
          <cell r="A4" t="str">
            <v>nmd_203205</v>
          </cell>
          <cell r="D4" t="str">
            <v>KWh</v>
          </cell>
        </row>
        <row r="5">
          <cell r="A5"/>
          <cell r="D5"/>
        </row>
        <row r="6">
          <cell r="A6"/>
          <cell r="D6"/>
        </row>
        <row r="7">
          <cell r="A7" t="str">
            <v>nmd_203206</v>
          </cell>
          <cell r="D7" t="str">
            <v>KWh</v>
          </cell>
        </row>
        <row r="8">
          <cell r="A8"/>
          <cell r="D8"/>
        </row>
        <row r="9">
          <cell r="A9"/>
          <cell r="D9"/>
        </row>
        <row r="10">
          <cell r="A10" t="str">
            <v>nmd_203197</v>
          </cell>
          <cell r="D10" t="str">
            <v>KWh</v>
          </cell>
        </row>
        <row r="11">
          <cell r="A11"/>
          <cell r="D11"/>
        </row>
        <row r="12">
          <cell r="A12"/>
          <cell r="D12"/>
        </row>
        <row r="13">
          <cell r="A13" t="str">
            <v>nmd_200568</v>
          </cell>
          <cell r="D13" t="str">
            <v>m3</v>
          </cell>
        </row>
        <row r="14">
          <cell r="A14"/>
          <cell r="D14"/>
        </row>
        <row r="15">
          <cell r="A15"/>
          <cell r="D15"/>
        </row>
        <row r="16">
          <cell r="A16" t="str">
            <v>nmd_200569</v>
          </cell>
          <cell r="D16" t="str">
            <v>KWh</v>
          </cell>
        </row>
        <row r="17">
          <cell r="A17"/>
          <cell r="D17"/>
        </row>
        <row r="18">
          <cell r="A18"/>
          <cell r="D18"/>
        </row>
        <row r="19">
          <cell r="A19" t="str">
            <v>nmd_203142</v>
          </cell>
          <cell r="D19" t="str">
            <v>m3</v>
          </cell>
        </row>
        <row r="20">
          <cell r="A20"/>
          <cell r="D20"/>
        </row>
        <row r="21">
          <cell r="A21"/>
          <cell r="D21"/>
        </row>
        <row r="22">
          <cell r="A22" t="str">
            <v>nmd_203193</v>
          </cell>
          <cell r="D22" t="str">
            <v>KWh</v>
          </cell>
        </row>
        <row r="23">
          <cell r="A23"/>
          <cell r="D23"/>
        </row>
        <row r="24">
          <cell r="A24"/>
          <cell r="D24"/>
        </row>
        <row r="25">
          <cell r="A25" t="str">
            <v>nmd_203188</v>
          </cell>
          <cell r="D25" t="str">
            <v>KWh</v>
          </cell>
        </row>
        <row r="26">
          <cell r="A26"/>
          <cell r="D26"/>
        </row>
        <row r="27">
          <cell r="A27"/>
          <cell r="D27"/>
        </row>
        <row r="28">
          <cell r="A28" t="str">
            <v>nmd_200567</v>
          </cell>
          <cell r="D28" t="str">
            <v>KWh</v>
          </cell>
        </row>
        <row r="29">
          <cell r="A29"/>
          <cell r="D29"/>
        </row>
        <row r="30">
          <cell r="A30"/>
          <cell r="D30"/>
        </row>
        <row r="31">
          <cell r="A31" t="str">
            <v>nmd_203186</v>
          </cell>
          <cell r="D31" t="str">
            <v>KWh</v>
          </cell>
        </row>
        <row r="32">
          <cell r="A32"/>
          <cell r="D32"/>
        </row>
        <row r="33">
          <cell r="A33"/>
          <cell r="D33"/>
        </row>
        <row r="34">
          <cell r="A34" t="str">
            <v>nmd_203187</v>
          </cell>
          <cell r="D34" t="str">
            <v>KWh</v>
          </cell>
        </row>
        <row r="35">
          <cell r="A35"/>
          <cell r="D35"/>
        </row>
        <row r="36">
          <cell r="A36"/>
          <cell r="D36"/>
        </row>
        <row r="37">
          <cell r="A37" t="str">
            <v>nmd_200553</v>
          </cell>
          <cell r="D37" t="str">
            <v>KWh</v>
          </cell>
        </row>
        <row r="38">
          <cell r="A38"/>
          <cell r="D38"/>
        </row>
        <row r="39">
          <cell r="A39"/>
          <cell r="D39"/>
        </row>
        <row r="40">
          <cell r="A40" t="str">
            <v>nmd_203185</v>
          </cell>
          <cell r="D40" t="str">
            <v>KWh</v>
          </cell>
        </row>
        <row r="41">
          <cell r="A41"/>
          <cell r="D41"/>
        </row>
        <row r="42">
          <cell r="A42"/>
          <cell r="D42"/>
        </row>
        <row r="43">
          <cell r="A43" t="str">
            <v>nmd_201546</v>
          </cell>
          <cell r="D43" t="str">
            <v>KWh</v>
          </cell>
        </row>
        <row r="44">
          <cell r="A44"/>
          <cell r="D44"/>
        </row>
        <row r="45">
          <cell r="A45"/>
          <cell r="D45"/>
        </row>
        <row r="46">
          <cell r="A46" t="str">
            <v>nmd_203182</v>
          </cell>
          <cell r="D46" t="str">
            <v>KWh</v>
          </cell>
        </row>
        <row r="47">
          <cell r="A47"/>
          <cell r="D47"/>
        </row>
        <row r="48">
          <cell r="A48"/>
          <cell r="D48"/>
        </row>
        <row r="49">
          <cell r="A49" t="str">
            <v>nmd_203183</v>
          </cell>
          <cell r="D49" t="str">
            <v>KWh</v>
          </cell>
        </row>
        <row r="50">
          <cell r="A50"/>
          <cell r="D50"/>
        </row>
        <row r="51">
          <cell r="A51"/>
          <cell r="D51"/>
        </row>
        <row r="52">
          <cell r="A52" t="str">
            <v>nmd_201545</v>
          </cell>
          <cell r="D52" t="str">
            <v>KWh</v>
          </cell>
        </row>
        <row r="53">
          <cell r="A53"/>
          <cell r="D53"/>
        </row>
        <row r="54">
          <cell r="A54"/>
          <cell r="D54"/>
        </row>
        <row r="55">
          <cell r="A55" t="str">
            <v>nmd_201544</v>
          </cell>
          <cell r="D55" t="str">
            <v>KWh</v>
          </cell>
        </row>
        <row r="56">
          <cell r="A56"/>
          <cell r="D56"/>
        </row>
        <row r="57">
          <cell r="A57"/>
          <cell r="D57"/>
        </row>
        <row r="58">
          <cell r="A58" t="str">
            <v>nmd_203184</v>
          </cell>
          <cell r="D58" t="str">
            <v>KWh</v>
          </cell>
        </row>
        <row r="59">
          <cell r="A59"/>
          <cell r="D59"/>
        </row>
        <row r="60">
          <cell r="A60"/>
          <cell r="D60"/>
        </row>
        <row r="61">
          <cell r="A61" t="str">
            <v>nmd_203189</v>
          </cell>
          <cell r="D61" t="str">
            <v>KWh</v>
          </cell>
        </row>
        <row r="62">
          <cell r="A62"/>
          <cell r="D62"/>
        </row>
        <row r="63">
          <cell r="A63"/>
          <cell r="D63"/>
        </row>
        <row r="64">
          <cell r="A64" t="str">
            <v>nmd_200566</v>
          </cell>
          <cell r="D64" t="str">
            <v>KWh</v>
          </cell>
        </row>
        <row r="65">
          <cell r="A65"/>
          <cell r="D65"/>
        </row>
        <row r="66">
          <cell r="A66"/>
          <cell r="D66"/>
        </row>
        <row r="67">
          <cell r="A67" t="str">
            <v>nmd_201533</v>
          </cell>
          <cell r="D67" t="str">
            <v>KWh</v>
          </cell>
        </row>
        <row r="68">
          <cell r="A68"/>
          <cell r="D68"/>
        </row>
        <row r="69">
          <cell r="A69"/>
          <cell r="D69"/>
        </row>
        <row r="70">
          <cell r="A70" t="str">
            <v>nmd_202606</v>
          </cell>
          <cell r="D70" t="str">
            <v>KWh</v>
          </cell>
        </row>
        <row r="71">
          <cell r="A71"/>
          <cell r="D71"/>
        </row>
        <row r="72">
          <cell r="A72"/>
          <cell r="D72"/>
        </row>
        <row r="73">
          <cell r="A73" t="str">
            <v>nmd_203177</v>
          </cell>
          <cell r="D73" t="str">
            <v>KWh</v>
          </cell>
        </row>
        <row r="74">
          <cell r="A74"/>
          <cell r="D74"/>
        </row>
        <row r="75">
          <cell r="A75"/>
          <cell r="D75"/>
        </row>
        <row r="76">
          <cell r="A76" t="str">
            <v>nmd_203152</v>
          </cell>
          <cell r="D76" t="str">
            <v>KWh</v>
          </cell>
        </row>
        <row r="77">
          <cell r="A77"/>
          <cell r="D77"/>
        </row>
        <row r="78">
          <cell r="A78"/>
          <cell r="D78"/>
        </row>
        <row r="79">
          <cell r="A79" t="str">
            <v>nmd_203150</v>
          </cell>
          <cell r="D79" t="str">
            <v>KWh</v>
          </cell>
        </row>
        <row r="80">
          <cell r="A80"/>
          <cell r="D80"/>
        </row>
        <row r="81">
          <cell r="A81"/>
          <cell r="D81"/>
        </row>
        <row r="82">
          <cell r="A82" t="str">
            <v>nmd_203155</v>
          </cell>
          <cell r="D82" t="str">
            <v>KWh</v>
          </cell>
        </row>
        <row r="83">
          <cell r="A83"/>
          <cell r="D83"/>
        </row>
        <row r="84">
          <cell r="A84"/>
          <cell r="D84"/>
        </row>
        <row r="85">
          <cell r="A85" t="str">
            <v>nmd_203175</v>
          </cell>
          <cell r="D85" t="str">
            <v>KWh</v>
          </cell>
        </row>
        <row r="86">
          <cell r="A86"/>
          <cell r="D86"/>
        </row>
        <row r="87">
          <cell r="A87"/>
          <cell r="D87"/>
        </row>
        <row r="88">
          <cell r="A88" t="str">
            <v>nmd_203151</v>
          </cell>
          <cell r="D88" t="str">
            <v>KWh</v>
          </cell>
        </row>
        <row r="89">
          <cell r="A89"/>
          <cell r="D89"/>
        </row>
        <row r="90">
          <cell r="A90"/>
          <cell r="D90"/>
        </row>
        <row r="91">
          <cell r="A91" t="str">
            <v>nmd_203172</v>
          </cell>
          <cell r="D91" t="str">
            <v>KWh</v>
          </cell>
        </row>
        <row r="92">
          <cell r="A92"/>
          <cell r="D92"/>
        </row>
        <row r="93">
          <cell r="A93"/>
          <cell r="D93"/>
        </row>
        <row r="94">
          <cell r="A94" t="str">
            <v>nmd_203149</v>
          </cell>
          <cell r="D94" t="str">
            <v>KWh</v>
          </cell>
        </row>
        <row r="95">
          <cell r="A95"/>
          <cell r="D95"/>
        </row>
        <row r="96">
          <cell r="A96"/>
          <cell r="D96"/>
        </row>
        <row r="97">
          <cell r="A97" t="str">
            <v>nmd_203144</v>
          </cell>
          <cell r="D97" t="str">
            <v>KWh</v>
          </cell>
        </row>
        <row r="98">
          <cell r="A98"/>
          <cell r="D98"/>
        </row>
        <row r="99">
          <cell r="A99"/>
          <cell r="D99"/>
        </row>
        <row r="100">
          <cell r="A100" t="str">
            <v>nmd_203170</v>
          </cell>
          <cell r="D100" t="str">
            <v>KWh</v>
          </cell>
        </row>
        <row r="101">
          <cell r="A101"/>
          <cell r="D101"/>
        </row>
        <row r="102">
          <cell r="A102"/>
          <cell r="D102"/>
        </row>
        <row r="103">
          <cell r="A103" t="str">
            <v>nmd_203148</v>
          </cell>
          <cell r="D103" t="str">
            <v>KWh</v>
          </cell>
        </row>
        <row r="104">
          <cell r="A104"/>
          <cell r="D104"/>
        </row>
        <row r="105">
          <cell r="A105"/>
          <cell r="D105"/>
        </row>
        <row r="106">
          <cell r="A106" t="str">
            <v>nmd_203140</v>
          </cell>
          <cell r="D106" t="str">
            <v>KWh</v>
          </cell>
        </row>
        <row r="107">
          <cell r="A107"/>
          <cell r="D107"/>
        </row>
        <row r="108">
          <cell r="A108"/>
          <cell r="D108"/>
        </row>
        <row r="109">
          <cell r="A109" t="str">
            <v>nmd_203147</v>
          </cell>
          <cell r="D109" t="str">
            <v>KWh</v>
          </cell>
        </row>
        <row r="110">
          <cell r="A110"/>
          <cell r="D110"/>
        </row>
        <row r="111">
          <cell r="A111"/>
          <cell r="D111"/>
        </row>
        <row r="112">
          <cell r="A112" t="str">
            <v>nmd_203167</v>
          </cell>
          <cell r="D112" t="str">
            <v>KWh</v>
          </cell>
        </row>
        <row r="113">
          <cell r="A113"/>
          <cell r="D113"/>
        </row>
        <row r="114">
          <cell r="A114"/>
          <cell r="D114"/>
        </row>
        <row r="115">
          <cell r="A115" t="str">
            <v>nmd_203146</v>
          </cell>
          <cell r="D115" t="str">
            <v>KWh</v>
          </cell>
        </row>
        <row r="116">
          <cell r="A116"/>
          <cell r="D116"/>
        </row>
        <row r="117">
          <cell r="A117"/>
          <cell r="D117"/>
        </row>
        <row r="118">
          <cell r="A118" t="str">
            <v>nmd_203165</v>
          </cell>
          <cell r="D118" t="str">
            <v>KWh</v>
          </cell>
        </row>
        <row r="119">
          <cell r="A119"/>
          <cell r="D119"/>
        </row>
        <row r="120">
          <cell r="A120"/>
          <cell r="D120"/>
        </row>
        <row r="121">
          <cell r="A121" t="str">
            <v>nmd_203145</v>
          </cell>
          <cell r="D121" t="str">
            <v>KWh</v>
          </cell>
        </row>
        <row r="122">
          <cell r="A122"/>
          <cell r="D122"/>
        </row>
        <row r="123">
          <cell r="A123"/>
          <cell r="D123"/>
        </row>
        <row r="124">
          <cell r="A124" t="str">
            <v>nmd_203181</v>
          </cell>
          <cell r="D124" t="str">
            <v>KWh</v>
          </cell>
        </row>
        <row r="125">
          <cell r="A125"/>
          <cell r="D125"/>
        </row>
        <row r="126">
          <cell r="A126"/>
          <cell r="D126"/>
        </row>
        <row r="127">
          <cell r="A127" t="str">
            <v>nmd_203154</v>
          </cell>
          <cell r="D127" t="str">
            <v>KWh</v>
          </cell>
        </row>
        <row r="128">
          <cell r="A128"/>
          <cell r="D128"/>
        </row>
        <row r="129">
          <cell r="A129"/>
          <cell r="D129"/>
        </row>
        <row r="130">
          <cell r="A130" t="str">
            <v>nmd_203179</v>
          </cell>
          <cell r="D130" t="str">
            <v>KWh</v>
          </cell>
        </row>
        <row r="131">
          <cell r="A131"/>
          <cell r="D131"/>
        </row>
        <row r="132">
          <cell r="A132"/>
          <cell r="D132"/>
        </row>
        <row r="133">
          <cell r="A133" t="str">
            <v>nmd_203153</v>
          </cell>
          <cell r="D133" t="str">
            <v>KWh</v>
          </cell>
        </row>
        <row r="134">
          <cell r="A134"/>
          <cell r="D134"/>
        </row>
        <row r="135">
          <cell r="A135"/>
          <cell r="D135"/>
        </row>
        <row r="136">
          <cell r="A136" t="str">
            <v>nmd_203163</v>
          </cell>
          <cell r="D136" t="str">
            <v>KWh</v>
          </cell>
        </row>
        <row r="137">
          <cell r="A137"/>
          <cell r="D137"/>
        </row>
        <row r="138">
          <cell r="A138"/>
          <cell r="D138"/>
        </row>
        <row r="139">
          <cell r="A139" t="str">
            <v>nmd_203143</v>
          </cell>
          <cell r="D139" t="str">
            <v>KWh</v>
          </cell>
        </row>
        <row r="140">
          <cell r="A140"/>
          <cell r="D140"/>
        </row>
        <row r="141">
          <cell r="A141"/>
          <cell r="D141"/>
        </row>
        <row r="142">
          <cell r="A142" t="str">
            <v>nmd_203141</v>
          </cell>
          <cell r="D142" t="str">
            <v>kg</v>
          </cell>
        </row>
        <row r="143">
          <cell r="A143"/>
          <cell r="D143"/>
        </row>
        <row r="144">
          <cell r="A144"/>
          <cell r="D144"/>
        </row>
        <row r="145">
          <cell r="A145" t="str">
            <v>nmd_203192</v>
          </cell>
          <cell r="D145" t="str">
            <v>KWh</v>
          </cell>
        </row>
        <row r="146">
          <cell r="A146"/>
          <cell r="D146"/>
        </row>
        <row r="147">
          <cell r="A147"/>
          <cell r="D147"/>
        </row>
        <row r="148">
          <cell r="A148" t="str">
            <v>nmd_92435</v>
          </cell>
          <cell r="D148" t="str">
            <v>KWh</v>
          </cell>
        </row>
        <row r="149">
          <cell r="A149"/>
          <cell r="D149"/>
        </row>
        <row r="150">
          <cell r="A150"/>
          <cell r="D150"/>
        </row>
        <row r="151">
          <cell r="A151" t="str">
            <v>nmd_92101</v>
          </cell>
          <cell r="D151" t="str">
            <v>m3</v>
          </cell>
        </row>
        <row r="152">
          <cell r="A152"/>
          <cell r="D152"/>
        </row>
        <row r="153">
          <cell r="A153"/>
          <cell r="D153"/>
        </row>
        <row r="154">
          <cell r="A154" t="str">
            <v>nmd_92103</v>
          </cell>
          <cell r="D154" t="str">
            <v>KWh</v>
          </cell>
        </row>
        <row r="155">
          <cell r="A155"/>
          <cell r="D155"/>
        </row>
        <row r="156">
          <cell r="A156"/>
          <cell r="D156"/>
        </row>
        <row r="157">
          <cell r="A157" t="str">
            <v>nmd_92211</v>
          </cell>
          <cell r="D157" t="str">
            <v>KWh</v>
          </cell>
        </row>
        <row r="158">
          <cell r="A158"/>
          <cell r="D158"/>
        </row>
        <row r="159">
          <cell r="A159"/>
          <cell r="D159"/>
        </row>
        <row r="160">
          <cell r="A160" t="str">
            <v>nmd_92212</v>
          </cell>
          <cell r="D160" t="str">
            <v>KWh</v>
          </cell>
        </row>
        <row r="161">
          <cell r="A161"/>
          <cell r="D161"/>
        </row>
        <row r="162">
          <cell r="A162"/>
          <cell r="D162"/>
        </row>
        <row r="163">
          <cell r="A163" t="str">
            <v>nmd_92460</v>
          </cell>
          <cell r="D163" t="str">
            <v>KWh</v>
          </cell>
        </row>
        <row r="164">
          <cell r="A164"/>
          <cell r="D164"/>
        </row>
        <row r="165">
          <cell r="A165"/>
          <cell r="D165"/>
        </row>
        <row r="166">
          <cell r="A166" t="str">
            <v>nmd_92463</v>
          </cell>
          <cell r="D166" t="str">
            <v>KWh</v>
          </cell>
        </row>
        <row r="167">
          <cell r="A167"/>
          <cell r="D167"/>
        </row>
        <row r="168">
          <cell r="A168"/>
          <cell r="D168"/>
        </row>
        <row r="169">
          <cell r="A169" t="str">
            <v>nmd_92462</v>
          </cell>
          <cell r="D169" t="str">
            <v>KWh</v>
          </cell>
        </row>
        <row r="170">
          <cell r="A170"/>
          <cell r="D170"/>
        </row>
        <row r="171">
          <cell r="A171"/>
          <cell r="D171"/>
        </row>
        <row r="172">
          <cell r="A172" t="str">
            <v>nmd_92461</v>
          </cell>
          <cell r="D172" t="str">
            <v>KWh</v>
          </cell>
        </row>
        <row r="173">
          <cell r="A173"/>
          <cell r="D173"/>
        </row>
        <row r="174">
          <cell r="A174"/>
          <cell r="D174"/>
        </row>
        <row r="175">
          <cell r="A175" t="str">
            <v>nmd_202606</v>
          </cell>
          <cell r="D175" t="str">
            <v>KWh</v>
          </cell>
        </row>
        <row r="176">
          <cell r="A176"/>
          <cell r="D176"/>
        </row>
        <row r="177">
          <cell r="A177"/>
          <cell r="D177"/>
        </row>
        <row r="178">
          <cell r="A178" t="str">
            <v>nmd_201682</v>
          </cell>
          <cell r="D178" t="str">
            <v>KWh</v>
          </cell>
        </row>
        <row r="179">
          <cell r="A179"/>
          <cell r="D179"/>
        </row>
        <row r="180">
          <cell r="A180"/>
          <cell r="D180"/>
        </row>
        <row r="181">
          <cell r="A181" t="str">
            <v>nmd_92110</v>
          </cell>
          <cell r="D181" t="str">
            <v>MJ</v>
          </cell>
        </row>
        <row r="182">
          <cell r="A182"/>
          <cell r="D182"/>
        </row>
        <row r="183">
          <cell r="A183"/>
          <cell r="D183"/>
        </row>
        <row r="184">
          <cell r="A184" t="str">
            <v>nmd_92111</v>
          </cell>
          <cell r="D184" t="str">
            <v>MJ</v>
          </cell>
        </row>
        <row r="185">
          <cell r="A185"/>
          <cell r="D185"/>
        </row>
        <row r="186">
          <cell r="A186"/>
          <cell r="D186"/>
        </row>
        <row r="187">
          <cell r="A187" t="str">
            <v>nmd_92112</v>
          </cell>
          <cell r="D187" t="str">
            <v>MJ</v>
          </cell>
        </row>
        <row r="188">
          <cell r="A188"/>
          <cell r="D188"/>
        </row>
        <row r="189">
          <cell r="A189"/>
          <cell r="D189"/>
        </row>
        <row r="190">
          <cell r="A190" t="str">
            <v>nmd_92113</v>
          </cell>
          <cell r="D190" t="str">
            <v>MJ</v>
          </cell>
        </row>
        <row r="191">
          <cell r="A191"/>
          <cell r="D191"/>
        </row>
        <row r="192">
          <cell r="A192"/>
          <cell r="D192"/>
        </row>
        <row r="193">
          <cell r="A193" t="str">
            <v>nmd_201682</v>
          </cell>
          <cell r="D193" t="str">
            <v>KWh</v>
          </cell>
        </row>
        <row r="194">
          <cell r="A194"/>
          <cell r="D194"/>
        </row>
        <row r="195">
          <cell r="A195"/>
          <cell r="D195"/>
        </row>
        <row r="196">
          <cell r="A196" t="str">
            <v>nmd_202403</v>
          </cell>
          <cell r="D196" t="str">
            <v>MJ</v>
          </cell>
        </row>
        <row r="197">
          <cell r="A197"/>
          <cell r="D197"/>
        </row>
        <row r="198">
          <cell r="A198"/>
          <cell r="D198"/>
        </row>
        <row r="199">
          <cell r="A199" t="str">
            <v>nmd_92101</v>
          </cell>
          <cell r="D199" t="str">
            <v>m3</v>
          </cell>
        </row>
        <row r="200">
          <cell r="A200"/>
          <cell r="D200"/>
        </row>
        <row r="201">
          <cell r="A201"/>
          <cell r="D201"/>
        </row>
        <row r="202">
          <cell r="A202" t="str">
            <v>nmd_92103</v>
          </cell>
          <cell r="D202" t="str">
            <v>KWh</v>
          </cell>
        </row>
        <row r="203">
          <cell r="A203"/>
          <cell r="D203"/>
        </row>
        <row r="204">
          <cell r="A204"/>
          <cell r="D204"/>
        </row>
        <row r="205">
          <cell r="A205" t="str">
            <v>nmd_201682</v>
          </cell>
          <cell r="D205" t="str">
            <v>KWh</v>
          </cell>
        </row>
        <row r="206">
          <cell r="A206"/>
          <cell r="D206"/>
        </row>
        <row r="207">
          <cell r="A207"/>
          <cell r="D207"/>
        </row>
        <row r="208">
          <cell r="A208" t="str">
            <v>nmd_92110</v>
          </cell>
          <cell r="D208" t="str">
            <v>MJ</v>
          </cell>
        </row>
        <row r="209">
          <cell r="A209"/>
          <cell r="D209"/>
        </row>
        <row r="210">
          <cell r="A210"/>
          <cell r="D210"/>
        </row>
        <row r="211">
          <cell r="A211" t="str">
            <v>nmd_92111</v>
          </cell>
          <cell r="D211" t="str">
            <v>MJ</v>
          </cell>
        </row>
        <row r="212">
          <cell r="A212"/>
          <cell r="D212"/>
        </row>
        <row r="213">
          <cell r="A213"/>
          <cell r="D213"/>
        </row>
        <row r="214">
          <cell r="A214" t="str">
            <v>nmd_92112</v>
          </cell>
          <cell r="D214" t="str">
            <v>MJ</v>
          </cell>
        </row>
        <row r="215">
          <cell r="A215"/>
          <cell r="D215"/>
        </row>
        <row r="216">
          <cell r="A216"/>
          <cell r="D216"/>
        </row>
        <row r="217">
          <cell r="A217" t="str">
            <v>nmd_92113</v>
          </cell>
          <cell r="D217" t="str">
            <v>MJ</v>
          </cell>
        </row>
        <row r="218">
          <cell r="A218"/>
          <cell r="D218"/>
        </row>
        <row r="219">
          <cell r="A219"/>
          <cell r="D219"/>
        </row>
        <row r="220">
          <cell r="A220" t="str">
            <v>nmd_92095</v>
          </cell>
          <cell r="D220" t="str">
            <v>m3</v>
          </cell>
        </row>
        <row r="221">
          <cell r="A221"/>
          <cell r="D221"/>
        </row>
        <row r="222">
          <cell r="A222"/>
          <cell r="D222"/>
        </row>
        <row r="223">
          <cell r="A223" t="str">
            <v>nmd_92211</v>
          </cell>
          <cell r="D223" t="str">
            <v>KWh</v>
          </cell>
        </row>
        <row r="224">
          <cell r="A224"/>
          <cell r="D224"/>
        </row>
        <row r="225">
          <cell r="A225"/>
          <cell r="D225"/>
        </row>
        <row r="226">
          <cell r="A226" t="str">
            <v>nmd_92212</v>
          </cell>
          <cell r="D226" t="str">
            <v>KWh</v>
          </cell>
        </row>
        <row r="227">
          <cell r="A227"/>
          <cell r="D227"/>
        </row>
        <row r="228">
          <cell r="A228"/>
          <cell r="D228"/>
        </row>
        <row r="229">
          <cell r="A229" t="str">
            <v>nmd_92460</v>
          </cell>
          <cell r="D229" t="str">
            <v>KWh</v>
          </cell>
        </row>
        <row r="230">
          <cell r="A230"/>
          <cell r="D230"/>
        </row>
        <row r="231">
          <cell r="A231"/>
          <cell r="D231"/>
        </row>
        <row r="232">
          <cell r="A232" t="str">
            <v>nmd_92463</v>
          </cell>
          <cell r="D232" t="str">
            <v>KWh</v>
          </cell>
        </row>
        <row r="233">
          <cell r="A233"/>
          <cell r="D233"/>
        </row>
        <row r="234">
          <cell r="A234"/>
          <cell r="D234"/>
        </row>
        <row r="235">
          <cell r="A235" t="str">
            <v>nmd_92462</v>
          </cell>
          <cell r="D235" t="str">
            <v>KWh</v>
          </cell>
        </row>
        <row r="236">
          <cell r="A236"/>
          <cell r="D236"/>
        </row>
        <row r="237">
          <cell r="A237"/>
          <cell r="D237"/>
        </row>
        <row r="238">
          <cell r="A238" t="str">
            <v>nmd_92461</v>
          </cell>
          <cell r="D238" t="str">
            <v>KWh</v>
          </cell>
        </row>
        <row r="239">
          <cell r="A239"/>
          <cell r="D239"/>
        </row>
        <row r="240">
          <cell r="A240"/>
          <cell r="D240"/>
        </row>
        <row r="241">
          <cell r="A241" t="str">
            <v>nmd_92435</v>
          </cell>
          <cell r="D241" t="str">
            <v>KWh</v>
          </cell>
        </row>
        <row r="242">
          <cell r="A242"/>
          <cell r="D242"/>
        </row>
        <row r="243">
          <cell r="A243"/>
          <cell r="D243"/>
        </row>
        <row r="244">
          <cell r="A244" t="str">
            <v>nmd_92096</v>
          </cell>
          <cell r="D244" t="str">
            <v>MJ</v>
          </cell>
        </row>
        <row r="245">
          <cell r="A245"/>
          <cell r="D245"/>
        </row>
        <row r="246">
          <cell r="A246"/>
          <cell r="D246"/>
        </row>
        <row r="247">
          <cell r="A247" t="str">
            <v>nmd_92111</v>
          </cell>
          <cell r="D247" t="str">
            <v>MJ</v>
          </cell>
        </row>
        <row r="248">
          <cell r="A248"/>
          <cell r="D248"/>
        </row>
        <row r="249">
          <cell r="A249"/>
          <cell r="D249"/>
        </row>
        <row r="250">
          <cell r="A250" t="str">
            <v>nmd_92097</v>
          </cell>
          <cell r="D250" t="str">
            <v>MJ</v>
          </cell>
        </row>
        <row r="251">
          <cell r="A251"/>
          <cell r="D251"/>
        </row>
        <row r="252">
          <cell r="A252"/>
          <cell r="D252"/>
        </row>
        <row r="253">
          <cell r="A253" t="str">
            <v>nmd_92098</v>
          </cell>
          <cell r="D253" t="str">
            <v>MJ</v>
          </cell>
        </row>
        <row r="254">
          <cell r="A254"/>
          <cell r="D254"/>
        </row>
        <row r="255">
          <cell r="A255"/>
          <cell r="D255"/>
        </row>
        <row r="256">
          <cell r="A256" t="str">
            <v>nmd_92099</v>
          </cell>
          <cell r="D256" t="str">
            <v>MJ</v>
          </cell>
        </row>
        <row r="257">
          <cell r="A257"/>
          <cell r="D257"/>
        </row>
        <row r="258">
          <cell r="A258"/>
          <cell r="D258"/>
        </row>
        <row r="259">
          <cell r="A259" t="str">
            <v>nmd_92212</v>
          </cell>
          <cell r="D259" t="str">
            <v>KWh</v>
          </cell>
        </row>
        <row r="260">
          <cell r="A260"/>
          <cell r="D260"/>
        </row>
        <row r="261">
          <cell r="A261"/>
          <cell r="D261"/>
        </row>
        <row r="262">
          <cell r="A262" t="str">
            <v>nmd_92103</v>
          </cell>
          <cell r="D262" t="str">
            <v>KWh</v>
          </cell>
        </row>
        <row r="263">
          <cell r="A263"/>
          <cell r="D263"/>
        </row>
        <row r="264">
          <cell r="A264"/>
          <cell r="D264"/>
        </row>
        <row r="265">
          <cell r="A265" t="str">
            <v>nmd_92103</v>
          </cell>
          <cell r="D265" t="str">
            <v>KWh</v>
          </cell>
        </row>
        <row r="266">
          <cell r="A266"/>
          <cell r="D266"/>
        </row>
        <row r="267">
          <cell r="A267"/>
          <cell r="D267"/>
        </row>
        <row r="268">
          <cell r="A268" t="str">
            <v>nmd_92101</v>
          </cell>
          <cell r="D268" t="str">
            <v>m3</v>
          </cell>
        </row>
        <row r="269">
          <cell r="A269"/>
          <cell r="D269"/>
        </row>
        <row r="270">
          <cell r="A270"/>
          <cell r="D270"/>
        </row>
        <row r="271">
          <cell r="A271" t="str">
            <v>nmd_92095</v>
          </cell>
          <cell r="D271" t="str">
            <v>m3</v>
          </cell>
        </row>
        <row r="272">
          <cell r="A272"/>
          <cell r="D272"/>
        </row>
        <row r="273">
          <cell r="A273"/>
          <cell r="D273"/>
        </row>
        <row r="274">
          <cell r="A274" t="str">
            <v>nmd_92211</v>
          </cell>
          <cell r="D274" t="str">
            <v>KWh</v>
          </cell>
        </row>
        <row r="275">
          <cell r="A275"/>
          <cell r="D275"/>
        </row>
        <row r="276">
          <cell r="A276"/>
          <cell r="D276"/>
        </row>
        <row r="277">
          <cell r="A277" t="str">
            <v>nmd_92460</v>
          </cell>
          <cell r="D277" t="str">
            <v>KWh</v>
          </cell>
        </row>
        <row r="278">
          <cell r="A278"/>
          <cell r="D278"/>
        </row>
        <row r="279">
          <cell r="A279"/>
          <cell r="D279"/>
        </row>
        <row r="280">
          <cell r="A280" t="str">
            <v>nmd_92463</v>
          </cell>
          <cell r="D280" t="str">
            <v>KWh</v>
          </cell>
        </row>
        <row r="281">
          <cell r="A281"/>
          <cell r="D281"/>
        </row>
        <row r="282">
          <cell r="A282"/>
          <cell r="D282"/>
        </row>
        <row r="283">
          <cell r="A283" t="str">
            <v>nmd_92462</v>
          </cell>
          <cell r="D283" t="str">
            <v>KWh</v>
          </cell>
        </row>
        <row r="284">
          <cell r="A284"/>
          <cell r="D284"/>
        </row>
        <row r="285">
          <cell r="A285"/>
          <cell r="D285"/>
        </row>
        <row r="286">
          <cell r="A286" t="str">
            <v>nmd_92461</v>
          </cell>
          <cell r="D286" t="str">
            <v>KWh</v>
          </cell>
        </row>
        <row r="287">
          <cell r="A287"/>
          <cell r="D287"/>
        </row>
        <row r="288">
          <cell r="A288"/>
          <cell r="D288"/>
        </row>
        <row r="289">
          <cell r="A289" t="str">
            <v>nmd_92435</v>
          </cell>
          <cell r="D289" t="str">
            <v>KWh</v>
          </cell>
        </row>
        <row r="290">
          <cell r="A290"/>
          <cell r="D290"/>
        </row>
        <row r="291">
          <cell r="A291"/>
          <cell r="D291"/>
        </row>
        <row r="292">
          <cell r="A292" t="str">
            <v>nmd_201682</v>
          </cell>
          <cell r="D292" t="str">
            <v>KWh</v>
          </cell>
        </row>
        <row r="293">
          <cell r="A293"/>
          <cell r="D293"/>
        </row>
        <row r="294">
          <cell r="A294"/>
          <cell r="D294"/>
        </row>
        <row r="295">
          <cell r="A295" t="str">
            <v>nmd_92110</v>
          </cell>
          <cell r="D295" t="str">
            <v>MJ</v>
          </cell>
        </row>
        <row r="296">
          <cell r="A296"/>
          <cell r="D296"/>
        </row>
        <row r="297">
          <cell r="A297"/>
          <cell r="D297"/>
        </row>
        <row r="298">
          <cell r="A298" t="str">
            <v>nmd_92096</v>
          </cell>
          <cell r="D298" t="str">
            <v>MJ</v>
          </cell>
        </row>
        <row r="299">
          <cell r="A299"/>
          <cell r="D299"/>
        </row>
        <row r="300">
          <cell r="A300"/>
          <cell r="D300"/>
        </row>
        <row r="301">
          <cell r="A301" t="str">
            <v>nmd_92097</v>
          </cell>
          <cell r="D301" t="str">
            <v>MJ</v>
          </cell>
        </row>
        <row r="302">
          <cell r="A302"/>
          <cell r="D302"/>
        </row>
        <row r="303">
          <cell r="A303"/>
          <cell r="D303"/>
        </row>
        <row r="304">
          <cell r="A304" t="str">
            <v>nmd_92112</v>
          </cell>
          <cell r="D304" t="str">
            <v>MJ</v>
          </cell>
        </row>
        <row r="305">
          <cell r="A305"/>
          <cell r="D305"/>
        </row>
        <row r="306">
          <cell r="A306"/>
          <cell r="D306"/>
        </row>
        <row r="307">
          <cell r="A307" t="str">
            <v>nmd_92098</v>
          </cell>
          <cell r="D307" t="str">
            <v>MJ</v>
          </cell>
        </row>
        <row r="308">
          <cell r="A308"/>
          <cell r="D308"/>
        </row>
        <row r="309">
          <cell r="A309"/>
          <cell r="D309"/>
        </row>
        <row r="310">
          <cell r="A310" t="str">
            <v>nmd_92113</v>
          </cell>
          <cell r="D310" t="str">
            <v>MJ</v>
          </cell>
        </row>
        <row r="311">
          <cell r="A311"/>
          <cell r="D311"/>
        </row>
        <row r="312">
          <cell r="A312"/>
          <cell r="D312"/>
        </row>
        <row r="313">
          <cell r="A313" t="str">
            <v>nmd_92099</v>
          </cell>
          <cell r="D313" t="str">
            <v>MJ</v>
          </cell>
        </row>
        <row r="314">
          <cell r="A314"/>
          <cell r="D314"/>
        </row>
        <row r="315">
          <cell r="A315"/>
          <cell r="D315"/>
        </row>
        <row r="316">
          <cell r="A316" t="str">
            <v>nmd_92099</v>
          </cell>
          <cell r="D316" t="str">
            <v>MJ</v>
          </cell>
        </row>
        <row r="317">
          <cell r="A317"/>
          <cell r="D317"/>
        </row>
        <row r="318">
          <cell r="A318"/>
          <cell r="D318"/>
        </row>
        <row r="319">
          <cell r="A319" t="str">
            <v>nmd_92103</v>
          </cell>
          <cell r="D319" t="str">
            <v>KWh</v>
          </cell>
        </row>
        <row r="320">
          <cell r="A320"/>
          <cell r="D320"/>
        </row>
        <row r="321">
          <cell r="A321"/>
          <cell r="D321"/>
        </row>
        <row r="322">
          <cell r="A322" t="str">
            <v>nmd_92462</v>
          </cell>
          <cell r="D322" t="str">
            <v>KWh</v>
          </cell>
        </row>
        <row r="323">
          <cell r="A323"/>
          <cell r="D323"/>
        </row>
        <row r="324">
          <cell r="A324"/>
          <cell r="D324"/>
        </row>
        <row r="325">
          <cell r="A325" t="str">
            <v>nmd_92461</v>
          </cell>
          <cell r="D325" t="str">
            <v>KWh</v>
          </cell>
        </row>
        <row r="326">
          <cell r="A326"/>
          <cell r="D326"/>
        </row>
        <row r="327">
          <cell r="A327"/>
          <cell r="D327"/>
        </row>
        <row r="328">
          <cell r="A328" t="str">
            <v>nmd_92435</v>
          </cell>
          <cell r="D328" t="str">
            <v>KWh</v>
          </cell>
        </row>
        <row r="329">
          <cell r="A329"/>
          <cell r="D329"/>
        </row>
        <row r="330">
          <cell r="A330"/>
          <cell r="D330"/>
        </row>
        <row r="331">
          <cell r="A331" t="str">
            <v>nmd_92110</v>
          </cell>
          <cell r="D331" t="str">
            <v>MJ</v>
          </cell>
        </row>
        <row r="332">
          <cell r="A332"/>
          <cell r="D332"/>
        </row>
        <row r="333">
          <cell r="A333"/>
          <cell r="D333"/>
        </row>
        <row r="334">
          <cell r="A334" t="str">
            <v>nmd_92096</v>
          </cell>
          <cell r="D334" t="str">
            <v>MJ</v>
          </cell>
        </row>
        <row r="335">
          <cell r="A335"/>
          <cell r="D335"/>
        </row>
        <row r="336">
          <cell r="A336"/>
          <cell r="D336"/>
        </row>
        <row r="337">
          <cell r="A337" t="str">
            <v>nmd_92111</v>
          </cell>
          <cell r="D337" t="str">
            <v>MJ</v>
          </cell>
        </row>
        <row r="338">
          <cell r="A338"/>
          <cell r="D338"/>
        </row>
        <row r="339">
          <cell r="A339"/>
          <cell r="D339"/>
        </row>
        <row r="340">
          <cell r="A340" t="str">
            <v>nmd_92097</v>
          </cell>
          <cell r="D340" t="str">
            <v>MJ</v>
          </cell>
        </row>
        <row r="341">
          <cell r="A341"/>
          <cell r="D341"/>
        </row>
        <row r="342">
          <cell r="A342"/>
          <cell r="D342"/>
        </row>
        <row r="343">
          <cell r="A343" t="str">
            <v>nmd_92112</v>
          </cell>
          <cell r="D343" t="str">
            <v>MJ</v>
          </cell>
        </row>
        <row r="344">
          <cell r="A344"/>
          <cell r="D344"/>
        </row>
        <row r="345">
          <cell r="A345"/>
          <cell r="D345"/>
        </row>
        <row r="346">
          <cell r="A346" t="str">
            <v>nmd_92098</v>
          </cell>
          <cell r="D346" t="str">
            <v>MJ</v>
          </cell>
        </row>
        <row r="347">
          <cell r="A347"/>
          <cell r="D347"/>
        </row>
        <row r="348">
          <cell r="A348"/>
          <cell r="D348"/>
        </row>
        <row r="349">
          <cell r="A349" t="str">
            <v>nmd_92113</v>
          </cell>
          <cell r="D349" t="str">
            <v>MJ</v>
          </cell>
        </row>
        <row r="350">
          <cell r="A350"/>
          <cell r="D350"/>
        </row>
        <row r="351">
          <cell r="A351"/>
          <cell r="D351"/>
        </row>
        <row r="352">
          <cell r="A352" t="str">
            <v>nmd_92100</v>
          </cell>
          <cell r="D352" t="str">
            <v>m3</v>
          </cell>
        </row>
        <row r="353">
          <cell r="A353"/>
          <cell r="D353"/>
        </row>
        <row r="354">
          <cell r="A354"/>
          <cell r="D354"/>
        </row>
        <row r="355">
          <cell r="A355" t="str">
            <v>nmd_200568</v>
          </cell>
          <cell r="D355" t="str">
            <v>m3</v>
          </cell>
        </row>
        <row r="356">
          <cell r="A356"/>
          <cell r="D356"/>
        </row>
        <row r="357">
          <cell r="A357"/>
          <cell r="D357"/>
        </row>
        <row r="358">
          <cell r="A358" t="str">
            <v>nmd_200569</v>
          </cell>
          <cell r="D358" t="str">
            <v>m3</v>
          </cell>
        </row>
        <row r="359">
          <cell r="A359"/>
          <cell r="D359"/>
        </row>
        <row r="360">
          <cell r="A360"/>
          <cell r="D360"/>
        </row>
        <row r="361">
          <cell r="A361" t="str">
            <v>nmd_200567</v>
          </cell>
          <cell r="D361" t="str">
            <v>KWh</v>
          </cell>
        </row>
        <row r="362">
          <cell r="A362"/>
          <cell r="D362"/>
        </row>
        <row r="363">
          <cell r="A363"/>
          <cell r="D363"/>
        </row>
        <row r="364">
          <cell r="A364" t="str">
            <v>nmd_200562</v>
          </cell>
          <cell r="D364" t="str">
            <v>KWh</v>
          </cell>
        </row>
        <row r="365">
          <cell r="A365"/>
          <cell r="D365"/>
        </row>
        <row r="366">
          <cell r="A366"/>
          <cell r="D366"/>
        </row>
        <row r="367">
          <cell r="A367" t="str">
            <v>nmd_200563</v>
          </cell>
          <cell r="D367" t="str">
            <v>KWh</v>
          </cell>
        </row>
        <row r="368">
          <cell r="A368"/>
          <cell r="D368"/>
        </row>
        <row r="369">
          <cell r="A369"/>
          <cell r="D369"/>
        </row>
        <row r="370">
          <cell r="A370" t="str">
            <v>nmd_200566</v>
          </cell>
          <cell r="D370" t="str">
            <v>KWh</v>
          </cell>
        </row>
        <row r="371">
          <cell r="A371"/>
          <cell r="D371"/>
        </row>
        <row r="372">
          <cell r="A372"/>
          <cell r="D372"/>
        </row>
        <row r="373">
          <cell r="A373" t="str">
            <v>nmd_200560</v>
          </cell>
          <cell r="D373" t="str">
            <v>KWh</v>
          </cell>
        </row>
        <row r="374">
          <cell r="A374"/>
          <cell r="D374"/>
        </row>
        <row r="375">
          <cell r="A375"/>
          <cell r="D375"/>
        </row>
        <row r="376">
          <cell r="A376" t="str">
            <v>nmd_200572</v>
          </cell>
          <cell r="D376" t="str">
            <v>MJ</v>
          </cell>
        </row>
        <row r="377">
          <cell r="A377"/>
          <cell r="D377"/>
        </row>
        <row r="378">
          <cell r="A378"/>
          <cell r="D378"/>
        </row>
        <row r="379">
          <cell r="A379" t="str">
            <v>nmd_200565</v>
          </cell>
          <cell r="D379" t="str">
            <v>MJ</v>
          </cell>
        </row>
        <row r="380">
          <cell r="A380"/>
          <cell r="D380"/>
        </row>
        <row r="381">
          <cell r="A381"/>
          <cell r="D381"/>
        </row>
        <row r="382">
          <cell r="A382" t="str">
            <v>nmd_200180</v>
          </cell>
          <cell r="D382" t="str">
            <v>KWh</v>
          </cell>
        </row>
        <row r="383">
          <cell r="A383"/>
          <cell r="D383"/>
        </row>
        <row r="384">
          <cell r="A384"/>
          <cell r="D384"/>
        </row>
        <row r="385">
          <cell r="A385" t="str">
            <v>nmd_200192</v>
          </cell>
          <cell r="D385" t="str">
            <v>MJ</v>
          </cell>
        </row>
        <row r="386">
          <cell r="A386"/>
          <cell r="D386"/>
        </row>
        <row r="387">
          <cell r="A387"/>
          <cell r="D387"/>
        </row>
        <row r="388">
          <cell r="A388" t="str">
            <v>nmd_200179</v>
          </cell>
          <cell r="D388" t="str">
            <v>MJ</v>
          </cell>
        </row>
        <row r="389">
          <cell r="A389"/>
          <cell r="D389"/>
        </row>
        <row r="390">
          <cell r="A390"/>
          <cell r="D390"/>
        </row>
        <row r="391">
          <cell r="A391" t="str">
            <v>nmd_200191</v>
          </cell>
          <cell r="D391" t="str">
            <v>MJ</v>
          </cell>
        </row>
        <row r="392">
          <cell r="A392"/>
          <cell r="D392"/>
        </row>
        <row r="393">
          <cell r="A393"/>
          <cell r="D393"/>
        </row>
        <row r="394">
          <cell r="A394" t="str">
            <v>nmd_200126</v>
          </cell>
          <cell r="D394" t="str">
            <v>MJ</v>
          </cell>
        </row>
        <row r="395">
          <cell r="A395"/>
          <cell r="D395"/>
        </row>
        <row r="396">
          <cell r="A396"/>
          <cell r="D396"/>
        </row>
        <row r="397">
          <cell r="A397" t="str">
            <v>nmd_92924</v>
          </cell>
          <cell r="D397" t="str">
            <v>KWh</v>
          </cell>
        </row>
        <row r="398">
          <cell r="A398"/>
          <cell r="D398"/>
        </row>
        <row r="399">
          <cell r="A399"/>
          <cell r="D399"/>
        </row>
        <row r="400">
          <cell r="A400" t="str">
            <v>nmd_92095</v>
          </cell>
          <cell r="D400" t="str">
            <v>m3</v>
          </cell>
        </row>
        <row r="401">
          <cell r="A401"/>
          <cell r="D401"/>
        </row>
        <row r="402">
          <cell r="A402"/>
          <cell r="D402"/>
        </row>
        <row r="403">
          <cell r="A403" t="str">
            <v>nmd_92103</v>
          </cell>
          <cell r="D403" t="str">
            <v>KWh</v>
          </cell>
        </row>
        <row r="404">
          <cell r="A404"/>
          <cell r="D404"/>
        </row>
        <row r="405">
          <cell r="A405"/>
          <cell r="D405"/>
        </row>
        <row r="406">
          <cell r="A406" t="str">
            <v>nmd_92211</v>
          </cell>
          <cell r="D406" t="str">
            <v>KWh</v>
          </cell>
        </row>
        <row r="407">
          <cell r="A407"/>
          <cell r="D407"/>
        </row>
        <row r="408">
          <cell r="A408"/>
          <cell r="D408"/>
        </row>
        <row r="409">
          <cell r="A409" t="str">
            <v>nmd_92212</v>
          </cell>
          <cell r="D409" t="str">
            <v>KWh</v>
          </cell>
        </row>
        <row r="410">
          <cell r="A410"/>
          <cell r="D410"/>
        </row>
        <row r="411">
          <cell r="A411"/>
          <cell r="D411"/>
        </row>
        <row r="412">
          <cell r="A412" t="str">
            <v>nmd_92460</v>
          </cell>
          <cell r="D412" t="str">
            <v>KWh</v>
          </cell>
        </row>
        <row r="413">
          <cell r="A413"/>
          <cell r="D413"/>
        </row>
        <row r="414">
          <cell r="A414"/>
          <cell r="D414"/>
        </row>
        <row r="415">
          <cell r="A415" t="str">
            <v>nmd_92463</v>
          </cell>
          <cell r="D415" t="str">
            <v>KWh</v>
          </cell>
        </row>
        <row r="416">
          <cell r="A416"/>
          <cell r="D416"/>
        </row>
        <row r="417">
          <cell r="A417"/>
          <cell r="D417"/>
        </row>
        <row r="418">
          <cell r="A418" t="str">
            <v>nmd_92462</v>
          </cell>
          <cell r="D418" t="str">
            <v>KWh</v>
          </cell>
        </row>
        <row r="419">
          <cell r="A419"/>
          <cell r="D419"/>
        </row>
        <row r="420">
          <cell r="A420"/>
          <cell r="D420"/>
        </row>
        <row r="421">
          <cell r="A421" t="str">
            <v>nmd_92461</v>
          </cell>
          <cell r="D421" t="str">
            <v>KWh</v>
          </cell>
        </row>
        <row r="422">
          <cell r="A422"/>
          <cell r="D422"/>
        </row>
        <row r="423">
          <cell r="A423"/>
          <cell r="D423"/>
        </row>
        <row r="424">
          <cell r="A424" t="str">
            <v>nmd_92435</v>
          </cell>
          <cell r="D424" t="str">
            <v>KWh</v>
          </cell>
        </row>
        <row r="425">
          <cell r="A425"/>
          <cell r="D425"/>
        </row>
        <row r="426">
          <cell r="A426"/>
          <cell r="D426"/>
        </row>
        <row r="427">
          <cell r="A427" t="str">
            <v>nmd_92211</v>
          </cell>
          <cell r="D427" t="str">
            <v>KWh</v>
          </cell>
        </row>
        <row r="428">
          <cell r="A428"/>
          <cell r="D428"/>
        </row>
        <row r="429">
          <cell r="A429"/>
          <cell r="D429"/>
        </row>
        <row r="430">
          <cell r="A430" t="str">
            <v>nmd_92212</v>
          </cell>
          <cell r="D430" t="str">
            <v>KWh</v>
          </cell>
        </row>
        <row r="431">
          <cell r="A431"/>
          <cell r="D431"/>
        </row>
        <row r="432">
          <cell r="A432"/>
          <cell r="D432"/>
        </row>
        <row r="433">
          <cell r="A433" t="str">
            <v>nmd_92110</v>
          </cell>
          <cell r="D433" t="str">
            <v>MJ</v>
          </cell>
        </row>
        <row r="434">
          <cell r="A434"/>
          <cell r="D434"/>
        </row>
        <row r="435">
          <cell r="A435"/>
          <cell r="D435"/>
        </row>
        <row r="436">
          <cell r="A436" t="str">
            <v>nmd_92111</v>
          </cell>
          <cell r="D436" t="str">
            <v>MJ</v>
          </cell>
        </row>
        <row r="437">
          <cell r="A437"/>
          <cell r="D437"/>
        </row>
        <row r="438">
          <cell r="A438"/>
          <cell r="D438"/>
        </row>
        <row r="439">
          <cell r="A439" t="str">
            <v>nmd_92100</v>
          </cell>
          <cell r="D439" t="str">
            <v>m3</v>
          </cell>
        </row>
        <row r="440">
          <cell r="A440"/>
          <cell r="D440"/>
        </row>
        <row r="441">
          <cell r="A441"/>
          <cell r="D441"/>
        </row>
        <row r="442">
          <cell r="A442" t="str">
            <v>nmd_92101</v>
          </cell>
          <cell r="D442" t="str">
            <v>m3</v>
          </cell>
        </row>
        <row r="443">
          <cell r="A443"/>
          <cell r="D443"/>
        </row>
        <row r="444">
          <cell r="A444"/>
          <cell r="D444"/>
        </row>
        <row r="445">
          <cell r="A445" t="str">
            <v>nmd_92095</v>
          </cell>
          <cell r="D445" t="str">
            <v>m3</v>
          </cell>
        </row>
        <row r="446">
          <cell r="A446"/>
          <cell r="D446"/>
        </row>
        <row r="447">
          <cell r="A447"/>
          <cell r="D447"/>
        </row>
        <row r="448">
          <cell r="A448" t="str">
            <v>nmd_92103</v>
          </cell>
          <cell r="D448" t="str">
            <v>KWh</v>
          </cell>
        </row>
        <row r="449">
          <cell r="A449"/>
          <cell r="D449"/>
        </row>
        <row r="450">
          <cell r="A450"/>
          <cell r="D450"/>
        </row>
        <row r="451">
          <cell r="A451" t="str">
            <v>nmd_92096</v>
          </cell>
          <cell r="D451" t="str">
            <v>MJ</v>
          </cell>
        </row>
        <row r="452">
          <cell r="A452"/>
          <cell r="D452"/>
        </row>
        <row r="453">
          <cell r="A453"/>
          <cell r="D453"/>
        </row>
        <row r="454">
          <cell r="A454" t="str">
            <v>nmd_92097</v>
          </cell>
          <cell r="D454" t="str">
            <v>MJ</v>
          </cell>
        </row>
        <row r="455">
          <cell r="A455"/>
          <cell r="D455"/>
        </row>
        <row r="456">
          <cell r="A456"/>
          <cell r="D456"/>
        </row>
        <row r="457">
          <cell r="A457" t="str">
            <v>nmd_92112</v>
          </cell>
          <cell r="D457" t="str">
            <v>MJ</v>
          </cell>
        </row>
        <row r="458">
          <cell r="A458"/>
          <cell r="D458"/>
        </row>
        <row r="459">
          <cell r="A459"/>
          <cell r="D459"/>
        </row>
        <row r="460">
          <cell r="A460" t="str">
            <v>nmd_92098</v>
          </cell>
          <cell r="D460" t="str">
            <v>MJ</v>
          </cell>
        </row>
        <row r="461">
          <cell r="A461"/>
          <cell r="D461"/>
        </row>
        <row r="462">
          <cell r="A462"/>
          <cell r="D462"/>
        </row>
        <row r="463">
          <cell r="A463" t="str">
            <v>nmd_92113</v>
          </cell>
          <cell r="D463" t="str">
            <v>MJ</v>
          </cell>
        </row>
        <row r="464">
          <cell r="A464"/>
          <cell r="D464"/>
        </row>
        <row r="465">
          <cell r="A465"/>
          <cell r="D465"/>
        </row>
        <row r="466">
          <cell r="A466" t="str">
            <v>nmd_92099</v>
          </cell>
          <cell r="D466" t="str">
            <v>MJ</v>
          </cell>
        </row>
      </sheetData>
    </sheetDataSet>
  </externalBook>
</externalLink>
</file>

<file path=xl/theme/theme1.xml><?xml version="1.0" encoding="utf-8"?>
<a:theme xmlns:a="http://schemas.openxmlformats.org/drawingml/2006/main" name="BCI thema">
  <a:themeElements>
    <a:clrScheme name="Aangepast 13">
      <a:dk1>
        <a:sysClr val="windowText" lastClr="000000"/>
      </a:dk1>
      <a:lt1>
        <a:sysClr val="window" lastClr="FFFFFF"/>
      </a:lt1>
      <a:dk2>
        <a:srgbClr val="002F67"/>
      </a:dk2>
      <a:lt2>
        <a:srgbClr val="E7E6E6"/>
      </a:lt2>
      <a:accent1>
        <a:srgbClr val="002F67"/>
      </a:accent1>
      <a:accent2>
        <a:srgbClr val="4DAA6E"/>
      </a:accent2>
      <a:accent3>
        <a:srgbClr val="FFFFFF"/>
      </a:accent3>
      <a:accent4>
        <a:srgbClr val="002F67"/>
      </a:accent4>
      <a:accent5>
        <a:srgbClr val="4DAA6E"/>
      </a:accent5>
      <a:accent6>
        <a:srgbClr val="FFFFFF"/>
      </a:accent6>
      <a:hlink>
        <a:srgbClr val="000000"/>
      </a:hlink>
      <a:folHlink>
        <a:srgbClr val="000000"/>
      </a:folHlink>
    </a:clrScheme>
    <a:fontScheme name="Aangepast 7">
      <a:majorFont>
        <a:latin typeface="DINPro-Bold"/>
        <a:ea typeface=""/>
        <a:cs typeface=""/>
      </a:majorFont>
      <a:minorFont>
        <a:latin typeface="DINPro-Regular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CI thema" id="{4A0A8DD0-56EF-4A21-B2BC-2F723817CBD4}" vid="{02AB91B9-4D32-4BDC-89C4-D23863F38FD9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46FE-5682-4678-9096-2796F70F286B}">
  <dimension ref="A1:S46"/>
  <sheetViews>
    <sheetView tabSelected="1" topLeftCell="A3" zoomScale="55" zoomScaleNormal="55" workbookViewId="0">
      <selection activeCell="D7" sqref="D7"/>
    </sheetView>
  </sheetViews>
  <sheetFormatPr defaultColWidth="8.6640625" defaultRowHeight="22.5"/>
  <cols>
    <col min="1" max="1" width="71.1640625" style="6" customWidth="1"/>
    <col min="2" max="2" width="21.1640625" style="14" customWidth="1"/>
    <col min="3" max="3" width="11.5" style="6" customWidth="1"/>
    <col min="4" max="4" width="25.4140625" style="6" customWidth="1"/>
    <col min="5" max="5" width="113.33203125" style="6" customWidth="1"/>
    <col min="6" max="6" width="17.5" style="6" customWidth="1"/>
    <col min="7" max="7" width="11.5" style="6" customWidth="1"/>
    <col min="8" max="8" width="21.83203125" style="10" customWidth="1"/>
    <col min="9" max="9" width="17.33203125" style="6" customWidth="1"/>
    <col min="10" max="10" width="14.6640625" style="6" customWidth="1"/>
    <col min="11" max="11" width="16.6640625" style="6" customWidth="1"/>
    <col min="12" max="12" width="24.9140625" style="6" customWidth="1"/>
    <col min="13" max="13" width="109.75" style="6" customWidth="1"/>
    <col min="14" max="14" width="25.83203125" style="6" customWidth="1"/>
    <col min="15" max="15" width="9.6640625" style="6" customWidth="1"/>
    <col min="16" max="16" width="20.9140625" style="6" customWidth="1"/>
    <col min="17" max="17" width="11.1640625" style="6" customWidth="1"/>
    <col min="18" max="18" width="11.58203125" style="6" customWidth="1"/>
    <col min="19" max="19" width="14.9140625" style="6" customWidth="1"/>
    <col min="20" max="16384" width="8.6640625" style="6"/>
  </cols>
  <sheetData>
    <row r="1" spans="1:19" ht="31">
      <c r="A1" s="9" t="s">
        <v>0</v>
      </c>
      <c r="B1" s="9"/>
    </row>
    <row r="2" spans="1:19">
      <c r="A2" s="11" t="s">
        <v>1</v>
      </c>
      <c r="B2" s="12" t="b">
        <v>0</v>
      </c>
    </row>
    <row r="3" spans="1:19">
      <c r="A3" s="11" t="s">
        <v>2</v>
      </c>
      <c r="B3" s="12" t="b">
        <v>0</v>
      </c>
    </row>
    <row r="4" spans="1:19">
      <c r="B4" s="6"/>
    </row>
    <row r="5" spans="1:19">
      <c r="A5" s="13"/>
    </row>
    <row r="6" spans="1:19" ht="31">
      <c r="A6" s="9" t="s">
        <v>3</v>
      </c>
      <c r="B6" s="9"/>
      <c r="C6" s="9"/>
      <c r="D6" s="9" t="s">
        <v>4</v>
      </c>
      <c r="E6" s="9"/>
      <c r="F6" s="9"/>
      <c r="G6" s="9"/>
      <c r="H6" s="9"/>
      <c r="I6" s="9"/>
      <c r="J6" s="9"/>
      <c r="K6" s="9"/>
      <c r="L6" s="9" t="s">
        <v>5</v>
      </c>
      <c r="M6" s="9"/>
      <c r="N6" s="9"/>
      <c r="O6" s="9"/>
      <c r="P6" s="9"/>
      <c r="Q6" s="9"/>
      <c r="R6" s="9"/>
      <c r="S6" s="9"/>
    </row>
    <row r="7" spans="1:19" ht="110">
      <c r="A7" s="1" t="s">
        <v>6</v>
      </c>
      <c r="B7" s="2" t="s">
        <v>7</v>
      </c>
      <c r="C7" s="1" t="s">
        <v>8</v>
      </c>
      <c r="D7" s="3" t="s">
        <v>9</v>
      </c>
      <c r="E7" s="3" t="s">
        <v>10</v>
      </c>
      <c r="F7" s="3" t="s">
        <v>7</v>
      </c>
      <c r="G7" s="3" t="s">
        <v>8</v>
      </c>
      <c r="H7" s="4" t="s">
        <v>11</v>
      </c>
      <c r="I7" s="3" t="s">
        <v>12</v>
      </c>
      <c r="J7" s="3" t="s">
        <v>13</v>
      </c>
      <c r="K7" s="3" t="s">
        <v>14</v>
      </c>
      <c r="L7" s="5" t="s">
        <v>9</v>
      </c>
      <c r="M7" s="5" t="s">
        <v>10</v>
      </c>
      <c r="N7" s="5" t="s">
        <v>15</v>
      </c>
      <c r="O7" s="5" t="s">
        <v>8</v>
      </c>
      <c r="P7" s="5" t="s">
        <v>11</v>
      </c>
      <c r="Q7" s="5" t="s">
        <v>16</v>
      </c>
      <c r="R7" s="5" t="s">
        <v>17</v>
      </c>
      <c r="S7" s="5" t="s">
        <v>14</v>
      </c>
    </row>
    <row r="8" spans="1:19">
      <c r="A8" s="15" t="s">
        <v>18</v>
      </c>
      <c r="B8" s="16">
        <v>5</v>
      </c>
      <c r="C8" s="15" t="str">
        <f>_xlfn.XLOOKUP($D8,'[1]MVs bci'!A:A,'[1]MVs bci'!D:D)</f>
        <v>KWh</v>
      </c>
      <c r="D8" s="17" t="s">
        <v>19</v>
      </c>
      <c r="E8" s="17" t="s">
        <v>20</v>
      </c>
      <c r="F8" s="18">
        <f>MAX(B8-(B35+B37+B39+B41+B43+B45),0)</f>
        <v>0</v>
      </c>
      <c r="G8" s="17" t="s">
        <v>21</v>
      </c>
      <c r="H8" s="19">
        <v>4.0791355438312998E-2</v>
      </c>
      <c r="I8" s="20">
        <v>46084</v>
      </c>
      <c r="J8" s="20">
        <v>46156</v>
      </c>
      <c r="K8" s="21"/>
      <c r="L8" s="22" t="s">
        <v>22</v>
      </c>
      <c r="M8" s="22" t="s">
        <v>23</v>
      </c>
      <c r="N8" s="23">
        <f>MAX(B8-(B35+B37+B39+B41+B43+B45),0)</f>
        <v>0</v>
      </c>
      <c r="O8" s="22" t="s">
        <v>24</v>
      </c>
      <c r="P8" s="22">
        <v>2.8258191264000001E-3</v>
      </c>
      <c r="Q8" s="24">
        <v>46000</v>
      </c>
      <c r="R8" s="24">
        <v>46164</v>
      </c>
      <c r="S8" s="25"/>
    </row>
    <row r="9" spans="1:19" ht="45">
      <c r="A9" s="15"/>
      <c r="B9" s="16"/>
      <c r="C9" s="15"/>
      <c r="D9" s="17" t="s">
        <v>25</v>
      </c>
      <c r="E9" s="17" t="s">
        <v>26</v>
      </c>
      <c r="F9" s="18">
        <f>MAX(B8-(B35+B37+B39+B41+B43+B45),0)</f>
        <v>0</v>
      </c>
      <c r="G9" s="17" t="s">
        <v>21</v>
      </c>
      <c r="H9" s="19">
        <v>5.2862250788704997E-2</v>
      </c>
      <c r="I9" s="20">
        <v>46156</v>
      </c>
      <c r="J9" s="20">
        <v>46162</v>
      </c>
      <c r="K9" s="21">
        <f>H9/H8</f>
        <v>1.2959179762645125</v>
      </c>
      <c r="L9" s="22" t="s">
        <v>27</v>
      </c>
      <c r="M9" s="22" t="s">
        <v>28</v>
      </c>
      <c r="N9" s="23">
        <f>MAX(B8-(B35+B37+B39+B41+B43+B45),0)</f>
        <v>0</v>
      </c>
      <c r="O9" s="22" t="s">
        <v>24</v>
      </c>
      <c r="P9" s="22">
        <v>5.2988300035859996E-3</v>
      </c>
      <c r="Q9" s="24">
        <v>46156</v>
      </c>
      <c r="R9" s="24">
        <v>46183</v>
      </c>
      <c r="S9" s="25">
        <f>P9/P8</f>
        <v>1.8751483256950467</v>
      </c>
    </row>
    <row r="10" spans="1:19">
      <c r="A10" s="15"/>
      <c r="B10" s="16"/>
      <c r="C10" s="15"/>
      <c r="D10" s="17" t="s">
        <v>29</v>
      </c>
      <c r="E10" s="17" t="s">
        <v>26</v>
      </c>
      <c r="F10" s="26">
        <f>MAX(B8-(B35+B37+B39+B41+B43+B45),0)</f>
        <v>0</v>
      </c>
      <c r="G10" s="17" t="s">
        <v>21</v>
      </c>
      <c r="H10" s="19">
        <v>4.037218657655E-2</v>
      </c>
      <c r="I10" s="20">
        <v>46162</v>
      </c>
      <c r="J10" s="20"/>
      <c r="K10" s="21">
        <f>H10/H8</f>
        <v>0.9897240761612619</v>
      </c>
      <c r="L10" s="22" t="s">
        <v>154</v>
      </c>
      <c r="M10" s="22" t="s">
        <v>23</v>
      </c>
      <c r="N10" s="23">
        <f>MAX(B8-(B35+B37+B39+B41+B43+B45),0)</f>
        <v>0</v>
      </c>
      <c r="O10" s="22" t="s">
        <v>24</v>
      </c>
      <c r="P10" s="22">
        <v>2.8258191264000001E-3</v>
      </c>
      <c r="Q10" s="24">
        <v>46183</v>
      </c>
      <c r="R10" s="24"/>
      <c r="S10" s="25">
        <f>P10/P8</f>
        <v>1</v>
      </c>
    </row>
    <row r="11" spans="1:19" ht="45">
      <c r="A11" s="11"/>
      <c r="B11" s="16"/>
      <c r="C11" s="11"/>
      <c r="D11" s="17" t="s">
        <v>30</v>
      </c>
      <c r="E11" s="17" t="s">
        <v>31</v>
      </c>
      <c r="F11" s="26">
        <f>IF(OR(B2=TRUE,B3=TRUE),0,(B35+B37+B39+B41+B43+B45))</f>
        <v>6</v>
      </c>
      <c r="G11" s="17" t="s">
        <v>21</v>
      </c>
      <c r="H11" s="19">
        <v>7.5600858773999997E-4</v>
      </c>
      <c r="I11" s="20">
        <v>46000</v>
      </c>
      <c r="J11" s="20">
        <v>46156</v>
      </c>
      <c r="K11" s="21"/>
      <c r="L11" s="22" t="s">
        <v>32</v>
      </c>
      <c r="M11" s="22" t="s">
        <v>33</v>
      </c>
      <c r="N11" s="23">
        <f>IF(OR(B2=TRUE,B3=TRUE),0,(B35+B37+B39+B41+B43+B45))</f>
        <v>6</v>
      </c>
      <c r="O11" s="22" t="s">
        <v>21</v>
      </c>
      <c r="P11" s="22">
        <v>7.5600858773999997E-4</v>
      </c>
      <c r="Q11" s="24">
        <v>46000</v>
      </c>
      <c r="R11" s="24">
        <v>46156</v>
      </c>
      <c r="S11" s="25"/>
    </row>
    <row r="12" spans="1:19" ht="45">
      <c r="A12" s="11"/>
      <c r="B12" s="16"/>
      <c r="C12" s="11"/>
      <c r="D12" s="17" t="s">
        <v>34</v>
      </c>
      <c r="E12" s="17" t="s">
        <v>35</v>
      </c>
      <c r="F12" s="26">
        <f>IF(OR(B2=TRUE,B3=TRUE),0,(B35+B37+B39+B41+B43+B45))</f>
        <v>6</v>
      </c>
      <c r="G12" s="17" t="s">
        <v>21</v>
      </c>
      <c r="H12" s="19">
        <v>1.0117115133599999E-3</v>
      </c>
      <c r="I12" s="20">
        <v>46161</v>
      </c>
      <c r="J12" s="20"/>
      <c r="K12" s="21">
        <f>H12/H11</f>
        <v>1.3382275410182762</v>
      </c>
      <c r="L12" s="22" t="s">
        <v>32</v>
      </c>
      <c r="M12" s="22" t="s">
        <v>33</v>
      </c>
      <c r="N12" s="23"/>
      <c r="O12" s="22"/>
      <c r="P12" s="22">
        <v>1.0117115133599999E-3</v>
      </c>
      <c r="Q12" s="24">
        <v>46156</v>
      </c>
      <c r="R12" s="24"/>
      <c r="S12" s="25">
        <f>P12/P11</f>
        <v>1.3382275410182762</v>
      </c>
    </row>
    <row r="13" spans="1:19">
      <c r="A13" s="15" t="s">
        <v>36</v>
      </c>
      <c r="B13" s="16">
        <v>1</v>
      </c>
      <c r="C13" s="27" t="s">
        <v>21</v>
      </c>
      <c r="D13" s="17" t="s">
        <v>37</v>
      </c>
      <c r="E13" s="17" t="s">
        <v>38</v>
      </c>
      <c r="F13" s="26">
        <f>0.1137*B13</f>
        <v>0.1137</v>
      </c>
      <c r="G13" s="28" t="s">
        <v>39</v>
      </c>
      <c r="H13" s="19">
        <v>4.1208037770543597E-2</v>
      </c>
      <c r="I13" s="20">
        <v>45793</v>
      </c>
      <c r="J13" s="20">
        <v>46156</v>
      </c>
      <c r="K13" s="21"/>
      <c r="L13" s="7" t="s">
        <v>40</v>
      </c>
      <c r="M13" s="7" t="s">
        <v>41</v>
      </c>
      <c r="N13" s="23">
        <f>0.1137*B13</f>
        <v>0.1137</v>
      </c>
      <c r="O13" s="29" t="s">
        <v>39</v>
      </c>
      <c r="P13" s="22">
        <v>5.0557898898999998E-3</v>
      </c>
      <c r="Q13" s="24">
        <v>46000</v>
      </c>
      <c r="R13" s="24">
        <v>46164</v>
      </c>
      <c r="S13" s="25"/>
    </row>
    <row r="14" spans="1:19">
      <c r="A14" s="15"/>
      <c r="B14" s="16"/>
      <c r="C14" s="27"/>
      <c r="D14" s="17" t="s">
        <v>42</v>
      </c>
      <c r="E14" s="17" t="s">
        <v>43</v>
      </c>
      <c r="F14" s="26">
        <f>B13</f>
        <v>1</v>
      </c>
      <c r="G14" s="28" t="s">
        <v>21</v>
      </c>
      <c r="H14" s="19">
        <v>3.3262114385951003E-2</v>
      </c>
      <c r="I14" s="20">
        <v>46156</v>
      </c>
      <c r="J14" s="20"/>
      <c r="K14" s="21">
        <f>H14/H13</f>
        <v>0.80717540037122293</v>
      </c>
      <c r="L14" s="22" t="s">
        <v>44</v>
      </c>
      <c r="M14" s="22" t="s">
        <v>45</v>
      </c>
      <c r="N14" s="23">
        <f>0.1137*B13</f>
        <v>0.1137</v>
      </c>
      <c r="O14" s="29" t="s">
        <v>39</v>
      </c>
      <c r="P14" s="22">
        <v>1.0665747737682E-2</v>
      </c>
      <c r="Q14" s="24">
        <v>46156</v>
      </c>
      <c r="R14" s="24"/>
      <c r="S14" s="25">
        <f>P14/P13</f>
        <v>2.1096105593685901</v>
      </c>
    </row>
    <row r="15" spans="1:19" s="34" customFormat="1">
      <c r="A15" s="11" t="s">
        <v>46</v>
      </c>
      <c r="B15" s="30">
        <v>1</v>
      </c>
      <c r="C15" s="31" t="str">
        <f>_xlfn.XLOOKUP($D15,'[1]MVs bci'!A:A,'[1]MVs bci'!D:D)</f>
        <v>KWh</v>
      </c>
      <c r="D15" s="32" t="s">
        <v>47</v>
      </c>
      <c r="E15" s="32" t="s">
        <v>48</v>
      </c>
      <c r="F15" s="33">
        <f>B15</f>
        <v>1</v>
      </c>
      <c r="G15" s="28" t="s">
        <v>21</v>
      </c>
      <c r="H15" s="19">
        <v>3.7096904718495999E-2</v>
      </c>
      <c r="I15" s="20">
        <v>46156</v>
      </c>
      <c r="J15" s="20"/>
      <c r="K15" s="21"/>
      <c r="L15" s="22" t="s">
        <v>49</v>
      </c>
      <c r="M15" s="22" t="s">
        <v>50</v>
      </c>
      <c r="N15" s="23">
        <f>0.1137*B15</f>
        <v>0.1137</v>
      </c>
      <c r="O15" s="29" t="s">
        <v>39</v>
      </c>
      <c r="P15" s="22">
        <v>1.0681136754274999E-2</v>
      </c>
      <c r="Q15" s="24">
        <v>46156</v>
      </c>
      <c r="R15" s="24"/>
      <c r="S15" s="25"/>
    </row>
    <row r="16" spans="1:19" s="34" customFormat="1">
      <c r="A16" s="11" t="s">
        <v>51</v>
      </c>
      <c r="B16" s="30">
        <v>1</v>
      </c>
      <c r="C16" s="31" t="str">
        <f>_xlfn.XLOOKUP($D16,'[1]MVs bci'!A:A,'[1]MVs bci'!D:D)</f>
        <v>KWh</v>
      </c>
      <c r="D16" s="32" t="s">
        <v>52</v>
      </c>
      <c r="E16" s="32" t="s">
        <v>53</v>
      </c>
      <c r="F16" s="33">
        <v>1</v>
      </c>
      <c r="G16" s="28" t="s">
        <v>21</v>
      </c>
      <c r="H16" s="19">
        <v>7.6281313516639998E-3</v>
      </c>
      <c r="I16" s="20">
        <v>46156</v>
      </c>
      <c r="J16" s="20"/>
      <c r="K16" s="21"/>
      <c r="L16" s="22" t="s">
        <v>54</v>
      </c>
      <c r="M16" s="22" t="s">
        <v>53</v>
      </c>
      <c r="N16" s="23">
        <f>0.03*B16</f>
        <v>0.03</v>
      </c>
      <c r="O16" s="29" t="s">
        <v>55</v>
      </c>
      <c r="P16" s="22">
        <v>5.5387087986200003E-4</v>
      </c>
      <c r="Q16" s="24">
        <v>46156</v>
      </c>
      <c r="R16" s="24"/>
      <c r="S16" s="25"/>
    </row>
    <row r="17" spans="1:19" ht="45">
      <c r="A17" s="11" t="s">
        <v>56</v>
      </c>
      <c r="B17" s="35">
        <v>1</v>
      </c>
      <c r="C17" s="36" t="str">
        <f>_xlfn.XLOOKUP($D17,'[1]MVs bci'!A:A,'[1]MVs bci'!D:D)</f>
        <v>KWh</v>
      </c>
      <c r="D17" s="17" t="s">
        <v>57</v>
      </c>
      <c r="E17" s="17" t="s">
        <v>58</v>
      </c>
      <c r="F17" s="18">
        <f>B17</f>
        <v>1</v>
      </c>
      <c r="G17" s="32" t="s">
        <v>21</v>
      </c>
      <c r="H17" s="19">
        <v>7.9113792243399993E-3</v>
      </c>
      <c r="I17" s="20">
        <v>46156</v>
      </c>
      <c r="J17" s="20"/>
      <c r="K17" s="21">
        <f>H17/H29</f>
        <v>0.38046729593087592</v>
      </c>
      <c r="L17" s="22" t="s">
        <v>59</v>
      </c>
      <c r="M17" s="22" t="s">
        <v>60</v>
      </c>
      <c r="N17" s="23">
        <f>B17</f>
        <v>1</v>
      </c>
      <c r="O17" s="37" t="s">
        <v>21</v>
      </c>
      <c r="P17" s="22">
        <v>6.6504265588600005E-4</v>
      </c>
      <c r="Q17" s="24">
        <v>46156</v>
      </c>
      <c r="R17" s="24"/>
      <c r="S17" s="25">
        <f>P17/P29</f>
        <v>1.4345422371633938</v>
      </c>
    </row>
    <row r="18" spans="1:19" ht="45">
      <c r="A18" s="11" t="s">
        <v>61</v>
      </c>
      <c r="B18" s="35">
        <v>1</v>
      </c>
      <c r="C18" s="36" t="str">
        <f>_xlfn.XLOOKUP($D18,'[1]MVs bci'!A:A,'[1]MVs bci'!D:D)</f>
        <v>KWh</v>
      </c>
      <c r="D18" s="17" t="s">
        <v>62</v>
      </c>
      <c r="E18" s="17" t="s">
        <v>63</v>
      </c>
      <c r="F18" s="18">
        <f t="shared" ref="F18:F31" si="0">B18</f>
        <v>1</v>
      </c>
      <c r="G18" s="32" t="s">
        <v>21</v>
      </c>
      <c r="H18" s="19">
        <v>1.275223396153E-3</v>
      </c>
      <c r="I18" s="20">
        <v>46156</v>
      </c>
      <c r="J18" s="20"/>
      <c r="K18" s="21">
        <f>H18/H28</f>
        <v>6.0045699820385129E-2</v>
      </c>
      <c r="L18" s="22" t="s">
        <v>64</v>
      </c>
      <c r="M18" s="22" t="s">
        <v>65</v>
      </c>
      <c r="N18" s="23">
        <f t="shared" ref="N18:N31" si="1">B18</f>
        <v>1</v>
      </c>
      <c r="O18" s="37" t="s">
        <v>21</v>
      </c>
      <c r="P18" s="22">
        <v>5.6148219019099997E-4</v>
      </c>
      <c r="Q18" s="24">
        <v>46156</v>
      </c>
      <c r="R18" s="24"/>
      <c r="S18" s="25">
        <f>P18/P28</f>
        <v>1.5082142532512179</v>
      </c>
    </row>
    <row r="19" spans="1:19">
      <c r="A19" s="11" t="s">
        <v>66</v>
      </c>
      <c r="B19" s="35">
        <v>1</v>
      </c>
      <c r="C19" s="36" t="str">
        <f>_xlfn.XLOOKUP($D19,'[1]MVs bci'!A:A,'[1]MVs bci'!D:D)</f>
        <v>KWh</v>
      </c>
      <c r="D19" s="17" t="s">
        <v>67</v>
      </c>
      <c r="E19" s="17" t="s">
        <v>68</v>
      </c>
      <c r="F19" s="18">
        <f t="shared" si="0"/>
        <v>1</v>
      </c>
      <c r="G19" s="32" t="s">
        <v>21</v>
      </c>
      <c r="H19" s="19">
        <v>7.5473657939080004E-3</v>
      </c>
      <c r="I19" s="20">
        <v>46156</v>
      </c>
      <c r="J19" s="20"/>
      <c r="K19" s="21">
        <f>H19/H31</f>
        <v>1.7625216644375812</v>
      </c>
      <c r="L19" s="22" t="s">
        <v>69</v>
      </c>
      <c r="M19" s="22" t="s">
        <v>70</v>
      </c>
      <c r="N19" s="23">
        <f t="shared" si="1"/>
        <v>1</v>
      </c>
      <c r="O19" s="37" t="s">
        <v>21</v>
      </c>
      <c r="P19" s="22">
        <v>2.7344793861400001E-4</v>
      </c>
      <c r="Q19" s="24">
        <v>46156</v>
      </c>
      <c r="R19" s="24"/>
      <c r="S19" s="25">
        <f>P19/P31</f>
        <v>0.13980094966202491</v>
      </c>
    </row>
    <row r="20" spans="1:19" ht="45">
      <c r="A20" s="11" t="s">
        <v>71</v>
      </c>
      <c r="B20" s="35">
        <v>1</v>
      </c>
      <c r="C20" s="36" t="str">
        <f>_xlfn.XLOOKUP($D20,'[1]MVs bci'!A:A,'[1]MVs bci'!D:D)</f>
        <v>KWh</v>
      </c>
      <c r="D20" s="17" t="s">
        <v>72</v>
      </c>
      <c r="E20" s="17" t="s">
        <v>73</v>
      </c>
      <c r="F20" s="18">
        <f t="shared" si="0"/>
        <v>1</v>
      </c>
      <c r="G20" s="32" t="s">
        <v>21</v>
      </c>
      <c r="H20" s="19">
        <v>8.6665589915790008E-3</v>
      </c>
      <c r="I20" s="20">
        <v>46156</v>
      </c>
      <c r="J20" s="20"/>
      <c r="K20" s="21">
        <f>H20/H28</f>
        <v>0.40807720533820613</v>
      </c>
      <c r="L20" s="22" t="s">
        <v>74</v>
      </c>
      <c r="M20" s="22" t="s">
        <v>75</v>
      </c>
      <c r="N20" s="23">
        <f t="shared" si="1"/>
        <v>1</v>
      </c>
      <c r="O20" s="37" t="s">
        <v>21</v>
      </c>
      <c r="P20" s="22">
        <v>6.7083474402999997E-4</v>
      </c>
      <c r="Q20" s="24">
        <v>46156</v>
      </c>
      <c r="R20" s="24"/>
      <c r="S20" s="25">
        <f>P20/P28</f>
        <v>1.801949447725147</v>
      </c>
    </row>
    <row r="21" spans="1:19">
      <c r="A21" s="11" t="s">
        <v>76</v>
      </c>
      <c r="B21" s="35">
        <v>1</v>
      </c>
      <c r="C21" s="36" t="str">
        <f>_xlfn.XLOOKUP($D21,'[1]MVs bci'!A:A,'[1]MVs bci'!D:D)</f>
        <v>KWh</v>
      </c>
      <c r="D21" s="17" t="s">
        <v>77</v>
      </c>
      <c r="E21" s="17" t="s">
        <v>78</v>
      </c>
      <c r="F21" s="18">
        <f t="shared" si="0"/>
        <v>1</v>
      </c>
      <c r="G21" s="32" t="s">
        <v>21</v>
      </c>
      <c r="H21" s="19">
        <v>5.6073127188554998E-2</v>
      </c>
      <c r="I21" s="20">
        <v>46156</v>
      </c>
      <c r="J21" s="20"/>
      <c r="K21" s="21">
        <f>H21/H27</f>
        <v>6.3257255559353878</v>
      </c>
      <c r="L21" s="22" t="s">
        <v>79</v>
      </c>
      <c r="M21" s="22" t="s">
        <v>80</v>
      </c>
      <c r="N21" s="23">
        <f t="shared" si="1"/>
        <v>1</v>
      </c>
      <c r="O21" s="37" t="s">
        <v>21</v>
      </c>
      <c r="P21" s="22">
        <v>1.6926162855010001E-3</v>
      </c>
      <c r="Q21" s="24">
        <v>46156</v>
      </c>
      <c r="R21" s="24"/>
      <c r="S21" s="25">
        <f>P21/P27</f>
        <v>0.99761158169038311</v>
      </c>
    </row>
    <row r="22" spans="1:19">
      <c r="A22" s="11" t="s">
        <v>81</v>
      </c>
      <c r="B22" s="35">
        <v>1</v>
      </c>
      <c r="C22" s="36" t="str">
        <f>_xlfn.XLOOKUP($D22,'[1]MVs bci'!A:A,'[1]MVs bci'!D:D)</f>
        <v>KWh</v>
      </c>
      <c r="D22" s="17" t="s">
        <v>82</v>
      </c>
      <c r="E22" s="17" t="s">
        <v>83</v>
      </c>
      <c r="F22" s="18">
        <f t="shared" si="0"/>
        <v>1</v>
      </c>
      <c r="G22" s="32" t="s">
        <v>21</v>
      </c>
      <c r="H22" s="19">
        <v>4.4009507684994002E-2</v>
      </c>
      <c r="I22" s="20">
        <v>46156</v>
      </c>
      <c r="J22" s="20"/>
      <c r="K22" s="21">
        <f>H22/H30</f>
        <v>4.9008031486524866</v>
      </c>
      <c r="L22" s="22" t="s">
        <v>84</v>
      </c>
      <c r="M22" s="22" t="s">
        <v>85</v>
      </c>
      <c r="N22" s="23">
        <f t="shared" si="1"/>
        <v>1</v>
      </c>
      <c r="O22" s="37" t="s">
        <v>21</v>
      </c>
      <c r="P22" s="22">
        <v>1.3472132278289999E-3</v>
      </c>
      <c r="Q22" s="24">
        <v>46156</v>
      </c>
      <c r="R22" s="24"/>
      <c r="S22" s="25">
        <f>P22/P30</f>
        <v>0.6887661673456601</v>
      </c>
    </row>
    <row r="23" spans="1:19">
      <c r="A23" s="11" t="s">
        <v>86</v>
      </c>
      <c r="B23" s="35">
        <v>1</v>
      </c>
      <c r="C23" s="36" t="str">
        <f>_xlfn.XLOOKUP($D23,'[1]MVs bci'!A:A,'[1]MVs bci'!D:D)</f>
        <v>KWh</v>
      </c>
      <c r="D23" s="17" t="s">
        <v>87</v>
      </c>
      <c r="E23" s="17" t="s">
        <v>88</v>
      </c>
      <c r="F23" s="18">
        <f t="shared" si="0"/>
        <v>1</v>
      </c>
      <c r="G23" s="32" t="s">
        <v>21</v>
      </c>
      <c r="H23" s="19">
        <v>1.7620542883188001E-2</v>
      </c>
      <c r="I23" s="20">
        <v>46156</v>
      </c>
      <c r="J23" s="20"/>
      <c r="K23" s="21">
        <f>H23/H28</f>
        <v>0.82968821919982083</v>
      </c>
      <c r="L23" s="22" t="s">
        <v>89</v>
      </c>
      <c r="M23" s="22" t="s">
        <v>90</v>
      </c>
      <c r="N23" s="23">
        <f t="shared" si="1"/>
        <v>1</v>
      </c>
      <c r="O23" s="37" t="s">
        <v>21</v>
      </c>
      <c r="P23" s="22">
        <v>1.9901318388569999E-3</v>
      </c>
      <c r="Q23" s="24">
        <v>46156</v>
      </c>
      <c r="R23" s="24"/>
      <c r="S23" s="25">
        <f>P23/P28</f>
        <v>5.3457531826470657</v>
      </c>
    </row>
    <row r="24" spans="1:19">
      <c r="A24" s="11" t="s">
        <v>91</v>
      </c>
      <c r="B24" s="35">
        <v>1</v>
      </c>
      <c r="C24" s="36" t="str">
        <f>_xlfn.XLOOKUP($D24,'[1]MVs bci'!A:A,'[1]MVs bci'!D:D)</f>
        <v>KWh</v>
      </c>
      <c r="D24" s="17" t="s">
        <v>92</v>
      </c>
      <c r="E24" s="17" t="s">
        <v>93</v>
      </c>
      <c r="F24" s="18">
        <f t="shared" si="0"/>
        <v>1</v>
      </c>
      <c r="G24" s="32" t="s">
        <v>21</v>
      </c>
      <c r="H24" s="19">
        <v>1.0716571612845E-2</v>
      </c>
      <c r="I24" s="20">
        <v>46156</v>
      </c>
      <c r="J24" s="20"/>
      <c r="K24" s="21">
        <f>H24/H31</f>
        <v>2.5026201395170302</v>
      </c>
      <c r="L24" s="22" t="s">
        <v>94</v>
      </c>
      <c r="M24" s="22" t="s">
        <v>95</v>
      </c>
      <c r="N24" s="23">
        <f t="shared" si="1"/>
        <v>1</v>
      </c>
      <c r="O24" s="37" t="s">
        <v>21</v>
      </c>
      <c r="P24" s="22">
        <v>1.6447287811839999E-3</v>
      </c>
      <c r="Q24" s="24">
        <v>46156</v>
      </c>
      <c r="R24" s="24"/>
      <c r="S24" s="25">
        <f>P24/P31</f>
        <v>0.84087174586663982</v>
      </c>
    </row>
    <row r="25" spans="1:19" ht="45">
      <c r="A25" s="11" t="s">
        <v>96</v>
      </c>
      <c r="B25" s="35">
        <v>1</v>
      </c>
      <c r="C25" s="36" t="str">
        <f>_xlfn.XLOOKUP($D25,'[1]MVs bci'!A:A,'[1]MVs bci'!D:D)</f>
        <v>KWh</v>
      </c>
      <c r="D25" s="17" t="s">
        <v>97</v>
      </c>
      <c r="E25" s="17" t="s">
        <v>98</v>
      </c>
      <c r="F25" s="18">
        <f t="shared" si="0"/>
        <v>1</v>
      </c>
      <c r="G25" s="32" t="s">
        <v>21</v>
      </c>
      <c r="H25" s="19">
        <v>1.4468056506964E-2</v>
      </c>
      <c r="I25" s="20">
        <v>46156</v>
      </c>
      <c r="J25" s="20"/>
      <c r="K25" s="21">
        <f>H25/H28</f>
        <v>0.68124893302796574</v>
      </c>
      <c r="L25" s="22" t="s">
        <v>99</v>
      </c>
      <c r="M25" s="22" t="s">
        <v>100</v>
      </c>
      <c r="N25" s="23">
        <f t="shared" si="1"/>
        <v>1</v>
      </c>
      <c r="O25" s="37" t="s">
        <v>21</v>
      </c>
      <c r="P25" s="22">
        <v>8.8047868292399998E-4</v>
      </c>
      <c r="Q25" s="24">
        <v>46156</v>
      </c>
      <c r="R25" s="24"/>
      <c r="S25" s="25">
        <f>P25/P28</f>
        <v>2.3650803577903448</v>
      </c>
    </row>
    <row r="26" spans="1:19" ht="45">
      <c r="A26" s="11" t="s">
        <v>101</v>
      </c>
      <c r="B26" s="35">
        <v>1</v>
      </c>
      <c r="C26" s="36" t="str">
        <f>_xlfn.XLOOKUP($D26,'[1]MVs bci'!A:A,'[1]MVs bci'!D:D)</f>
        <v>KWh</v>
      </c>
      <c r="D26" s="17" t="s">
        <v>102</v>
      </c>
      <c r="E26" s="17" t="s">
        <v>103</v>
      </c>
      <c r="F26" s="18">
        <f t="shared" si="0"/>
        <v>1</v>
      </c>
      <c r="G26" s="32" t="s">
        <v>21</v>
      </c>
      <c r="H26" s="19">
        <v>1.2475171198654E-2</v>
      </c>
      <c r="I26" s="20">
        <v>46156</v>
      </c>
      <c r="J26" s="20"/>
      <c r="K26" s="21">
        <f>H26/H30</f>
        <v>1.3892079576974863</v>
      </c>
      <c r="L26" s="22" t="s">
        <v>104</v>
      </c>
      <c r="M26" s="22" t="s">
        <v>105</v>
      </c>
      <c r="N26" s="23">
        <f t="shared" si="1"/>
        <v>1</v>
      </c>
      <c r="O26" s="37" t="s">
        <v>21</v>
      </c>
      <c r="P26" s="22">
        <v>1.1864948637630001E-3</v>
      </c>
      <c r="Q26" s="24">
        <v>46156</v>
      </c>
      <c r="R26" s="24"/>
      <c r="S26" s="25">
        <f>P26/P30</f>
        <v>0.60659849755652862</v>
      </c>
    </row>
    <row r="27" spans="1:19" ht="45">
      <c r="A27" s="11" t="s">
        <v>106</v>
      </c>
      <c r="B27" s="35">
        <v>1</v>
      </c>
      <c r="C27" s="36" t="str">
        <f>_xlfn.XLOOKUP($D27,'[1]MVs bci'!A:A,'[1]MVs bci'!D:D)</f>
        <v>KWh</v>
      </c>
      <c r="D27" s="17" t="s">
        <v>107</v>
      </c>
      <c r="E27" s="17" t="s">
        <v>108</v>
      </c>
      <c r="F27" s="18">
        <f t="shared" si="0"/>
        <v>1</v>
      </c>
      <c r="G27" s="32" t="s">
        <v>21</v>
      </c>
      <c r="H27" s="19">
        <v>8.8642997064490008E-3</v>
      </c>
      <c r="I27" s="20">
        <v>46156</v>
      </c>
      <c r="J27" s="20"/>
      <c r="K27" s="21">
        <f>H27/H31</f>
        <v>2.0700626813788299</v>
      </c>
      <c r="L27" s="22" t="s">
        <v>109</v>
      </c>
      <c r="M27" s="22" t="s">
        <v>110</v>
      </c>
      <c r="N27" s="23">
        <f t="shared" si="1"/>
        <v>1</v>
      </c>
      <c r="O27" s="37" t="s">
        <v>21</v>
      </c>
      <c r="P27" s="22">
        <v>1.696668639946E-3</v>
      </c>
      <c r="Q27" s="24">
        <v>46156</v>
      </c>
      <c r="R27" s="24"/>
      <c r="S27" s="25">
        <f>P27/P31</f>
        <v>0.86742612991884172</v>
      </c>
    </row>
    <row r="28" spans="1:19" ht="45">
      <c r="A28" s="11" t="s">
        <v>111</v>
      </c>
      <c r="B28" s="35">
        <v>1</v>
      </c>
      <c r="C28" s="36" t="str">
        <f>_xlfn.XLOOKUP($D28,'[1]MVs bci'!A:A,'[1]MVs bci'!D:D)</f>
        <v>MJ</v>
      </c>
      <c r="D28" s="17" t="s">
        <v>112</v>
      </c>
      <c r="E28" s="17" t="s">
        <v>113</v>
      </c>
      <c r="F28" s="18">
        <f t="shared" si="0"/>
        <v>1</v>
      </c>
      <c r="G28" s="32" t="s">
        <v>114</v>
      </c>
      <c r="H28" s="19">
        <v>2.1237547400856004E-2</v>
      </c>
      <c r="I28" s="20">
        <v>45793</v>
      </c>
      <c r="J28" s="20">
        <v>46156</v>
      </c>
      <c r="K28" s="21"/>
      <c r="L28" s="22" t="s">
        <v>115</v>
      </c>
      <c r="M28" s="22" t="s">
        <v>116</v>
      </c>
      <c r="N28" s="23">
        <f t="shared" si="1"/>
        <v>1</v>
      </c>
      <c r="O28" s="37" t="s">
        <v>114</v>
      </c>
      <c r="P28" s="22">
        <v>3.7228277678759999E-4</v>
      </c>
      <c r="Q28" s="24">
        <v>46000</v>
      </c>
      <c r="R28" s="24">
        <v>46164</v>
      </c>
      <c r="S28" s="25"/>
    </row>
    <row r="29" spans="1:19" ht="45">
      <c r="A29" s="11" t="s">
        <v>117</v>
      </c>
      <c r="B29" s="35">
        <v>1</v>
      </c>
      <c r="C29" s="36" t="str">
        <f>_xlfn.XLOOKUP($D29,'[1]MVs bci'!A:A,'[1]MVs bci'!D:D)</f>
        <v>MJ</v>
      </c>
      <c r="D29" s="17" t="s">
        <v>118</v>
      </c>
      <c r="E29" s="17" t="s">
        <v>119</v>
      </c>
      <c r="F29" s="18">
        <f t="shared" si="0"/>
        <v>1</v>
      </c>
      <c r="G29" s="32" t="s">
        <v>114</v>
      </c>
      <c r="H29" s="19">
        <v>2.0793848272776E-2</v>
      </c>
      <c r="I29" s="20">
        <v>45793</v>
      </c>
      <c r="J29" s="20">
        <v>46156</v>
      </c>
      <c r="K29" s="21"/>
      <c r="L29" s="22" t="s">
        <v>120</v>
      </c>
      <c r="M29" s="22" t="s">
        <v>121</v>
      </c>
      <c r="N29" s="23">
        <f t="shared" si="1"/>
        <v>1</v>
      </c>
      <c r="O29" s="37" t="s">
        <v>114</v>
      </c>
      <c r="P29" s="22">
        <v>4.6359224472960006E-4</v>
      </c>
      <c r="Q29" s="24">
        <v>46000</v>
      </c>
      <c r="R29" s="24">
        <v>46164</v>
      </c>
      <c r="S29" s="25"/>
    </row>
    <row r="30" spans="1:19">
      <c r="A30" s="11" t="s">
        <v>122</v>
      </c>
      <c r="B30" s="35">
        <v>1</v>
      </c>
      <c r="C30" s="36" t="str">
        <f>_xlfn.XLOOKUP($D30,'[1]MVs bci'!A:A,'[1]MVs bci'!D:D)</f>
        <v>MJ</v>
      </c>
      <c r="D30" s="17" t="s">
        <v>123</v>
      </c>
      <c r="E30" s="17" t="s">
        <v>124</v>
      </c>
      <c r="F30" s="18">
        <f t="shared" si="0"/>
        <v>1</v>
      </c>
      <c r="G30" s="32" t="s">
        <v>114</v>
      </c>
      <c r="H30" s="19">
        <v>8.9800602778944E-3</v>
      </c>
      <c r="I30" s="20">
        <v>45793</v>
      </c>
      <c r="J30" s="20">
        <v>46156</v>
      </c>
      <c r="K30" s="21"/>
      <c r="L30" s="22" t="s">
        <v>125</v>
      </c>
      <c r="M30" s="22" t="s">
        <v>126</v>
      </c>
      <c r="N30" s="23">
        <f t="shared" si="1"/>
        <v>1</v>
      </c>
      <c r="O30" s="37" t="s">
        <v>114</v>
      </c>
      <c r="P30" s="22">
        <v>1.9559805514560002E-3</v>
      </c>
      <c r="Q30" s="24">
        <v>46000</v>
      </c>
      <c r="R30" s="24">
        <v>46164</v>
      </c>
      <c r="S30" s="25"/>
    </row>
    <row r="31" spans="1:19" ht="45">
      <c r="A31" s="11" t="s">
        <v>127</v>
      </c>
      <c r="B31" s="35">
        <v>1</v>
      </c>
      <c r="C31" s="36" t="str">
        <f>_xlfn.XLOOKUP($D31,'[1]MVs bci'!A:A,'[1]MVs bci'!D:D)</f>
        <v>MJ</v>
      </c>
      <c r="D31" s="17" t="s">
        <v>128</v>
      </c>
      <c r="E31" s="17" t="s">
        <v>129</v>
      </c>
      <c r="F31" s="18">
        <f t="shared" si="0"/>
        <v>1</v>
      </c>
      <c r="G31" s="32" t="s">
        <v>114</v>
      </c>
      <c r="H31" s="19">
        <v>4.282140722688E-3</v>
      </c>
      <c r="I31" s="20">
        <v>45793</v>
      </c>
      <c r="J31" s="20">
        <v>46156</v>
      </c>
      <c r="K31" s="21"/>
      <c r="L31" s="22" t="s">
        <v>130</v>
      </c>
      <c r="M31" s="22" t="s">
        <v>131</v>
      </c>
      <c r="N31" s="23">
        <f t="shared" si="1"/>
        <v>1</v>
      </c>
      <c r="O31" s="37" t="s">
        <v>114</v>
      </c>
      <c r="P31" s="22">
        <v>1.9559805514560002E-3</v>
      </c>
      <c r="Q31" s="24">
        <v>46000</v>
      </c>
      <c r="R31" s="24">
        <v>46164</v>
      </c>
      <c r="S31" s="25"/>
    </row>
    <row r="32" spans="1:19">
      <c r="A32" s="38"/>
      <c r="B32" s="39"/>
      <c r="F32" s="40"/>
      <c r="G32" s="41"/>
      <c r="H32" s="42"/>
      <c r="I32" s="41"/>
      <c r="J32" s="41"/>
      <c r="K32" s="41"/>
      <c r="N32" s="14"/>
      <c r="O32" s="41"/>
    </row>
    <row r="33" spans="1:19" ht="31">
      <c r="A33" s="9" t="s">
        <v>3</v>
      </c>
      <c r="B33" s="9"/>
      <c r="C33" s="9"/>
      <c r="D33" s="9"/>
      <c r="E33" s="9"/>
      <c r="F33" s="9"/>
      <c r="G33" s="9"/>
      <c r="H33" s="9"/>
      <c r="I33" s="9"/>
      <c r="J33" s="9"/>
      <c r="K33" s="9"/>
      <c r="N33" s="14"/>
      <c r="O33" s="41"/>
    </row>
    <row r="34" spans="1:19" ht="82.5">
      <c r="A34" s="1" t="s">
        <v>132</v>
      </c>
      <c r="B34" s="2" t="s">
        <v>7</v>
      </c>
      <c r="C34" s="1" t="s">
        <v>8</v>
      </c>
      <c r="D34" s="3" t="s">
        <v>9</v>
      </c>
      <c r="E34" s="3" t="s">
        <v>10</v>
      </c>
      <c r="F34" s="3" t="s">
        <v>7</v>
      </c>
      <c r="G34" s="3" t="s">
        <v>8</v>
      </c>
      <c r="H34" s="4" t="s">
        <v>11</v>
      </c>
      <c r="I34" s="3" t="s">
        <v>12</v>
      </c>
      <c r="J34" s="3" t="s">
        <v>13</v>
      </c>
      <c r="K34" s="3" t="s">
        <v>14</v>
      </c>
      <c r="L34" s="8"/>
      <c r="M34" s="8"/>
      <c r="N34" s="8"/>
      <c r="O34" s="8"/>
      <c r="P34" s="8"/>
      <c r="Q34" s="8"/>
      <c r="R34" s="8"/>
      <c r="S34" s="8"/>
    </row>
    <row r="35" spans="1:19">
      <c r="A35" s="11" t="s">
        <v>133</v>
      </c>
      <c r="B35" s="35">
        <v>1</v>
      </c>
      <c r="C35" s="36" t="str">
        <f>_xlfn.XLOOKUP($D35,'[1]MVs bci'!A:A,'[1]MVs bci'!D:D)</f>
        <v>KWh</v>
      </c>
      <c r="D35" s="17" t="s">
        <v>134</v>
      </c>
      <c r="E35" s="17" t="s">
        <v>135</v>
      </c>
      <c r="F35" s="18">
        <f>(((($B$35+$B$37+$B$39+$B$41+$B$43+$B$45)-$B$8)*B35)/($B$35+$B$37+$B$39+$B$41+$B$43+$B$45))</f>
        <v>0.16666666666666666</v>
      </c>
      <c r="G35" s="32" t="s">
        <v>21</v>
      </c>
      <c r="H35" s="19">
        <v>2.0377043091999999E-2</v>
      </c>
      <c r="I35" s="20">
        <v>46000</v>
      </c>
      <c r="J35" s="20">
        <v>46161</v>
      </c>
      <c r="K35" s="21"/>
    </row>
    <row r="36" spans="1:19">
      <c r="A36" s="11"/>
      <c r="B36" s="35"/>
      <c r="C36" s="36" t="str">
        <f>_xlfn.XLOOKUP($D36,'[1]MVs bci'!A:A,'[1]MVs bci'!D:D)</f>
        <v>KWh</v>
      </c>
      <c r="D36" s="17" t="s">
        <v>136</v>
      </c>
      <c r="E36" s="17" t="s">
        <v>135</v>
      </c>
      <c r="F36" s="18">
        <f>(((($B$35+$B$37+$B$39+$B$41+$B$43+$B$45)-$B$8)*B35)/($B$35+$B$37+$B$39+$B$41+$B$43+$B$45))</f>
        <v>0.16666666666666666</v>
      </c>
      <c r="G36" s="32" t="s">
        <v>21</v>
      </c>
      <c r="H36" s="19">
        <v>1.6247854626201999E-2</v>
      </c>
      <c r="I36" s="20">
        <v>46156</v>
      </c>
      <c r="J36" s="20"/>
      <c r="K36" s="21">
        <f>H36/H35</f>
        <v>0.79736076293527036</v>
      </c>
    </row>
    <row r="37" spans="1:19" s="34" customFormat="1">
      <c r="A37" s="11" t="s">
        <v>137</v>
      </c>
      <c r="B37" s="35">
        <v>1</v>
      </c>
      <c r="C37" s="36" t="str">
        <f>_xlfn.XLOOKUP($D37,'[1]MVs bci'!A:A,'[1]MVs bci'!D:D)</f>
        <v>KWh</v>
      </c>
      <c r="D37" s="17" t="s">
        <v>138</v>
      </c>
      <c r="E37" s="17" t="s">
        <v>139</v>
      </c>
      <c r="F37" s="18">
        <f>(((($B$35+$B$37+$B$39+$B$41+$B$43+$B$45)-$B$8)*B37)/($B$35+$B$37+$B$39+$B$41+$B$43+$B$45))</f>
        <v>0.16666666666666666</v>
      </c>
      <c r="G37" s="32" t="s">
        <v>21</v>
      </c>
      <c r="H37" s="19">
        <v>2.448093765892E-2</v>
      </c>
      <c r="I37" s="20">
        <v>46000</v>
      </c>
      <c r="J37" s="20">
        <v>46161</v>
      </c>
      <c r="K37" s="21"/>
    </row>
    <row r="38" spans="1:19" s="34" customFormat="1">
      <c r="A38" s="11"/>
      <c r="B38" s="35"/>
      <c r="C38" s="36" t="str">
        <f>_xlfn.XLOOKUP($D38,'[1]MVs bci'!A:A,'[1]MVs bci'!D:D)</f>
        <v>KWh</v>
      </c>
      <c r="D38" s="17" t="s">
        <v>140</v>
      </c>
      <c r="E38" s="17" t="s">
        <v>139</v>
      </c>
      <c r="F38" s="18">
        <f>(((($B$35+$B$37+$B$39+$B$41+$B$43+$B$45)-$B$8)*B37)/($B$35+$B$37+$B$39+$B$41+$B$43+$B$45))</f>
        <v>0.16666666666666666</v>
      </c>
      <c r="G38" s="32" t="s">
        <v>21</v>
      </c>
      <c r="H38" s="19">
        <v>1.1602582240253E-2</v>
      </c>
      <c r="I38" s="20">
        <v>46156</v>
      </c>
      <c r="J38" s="20"/>
      <c r="K38" s="21">
        <f>H38/H37</f>
        <v>0.47394353933275196</v>
      </c>
    </row>
    <row r="39" spans="1:19">
      <c r="A39" s="11" t="s">
        <v>141</v>
      </c>
      <c r="B39" s="35">
        <v>1</v>
      </c>
      <c r="C39" s="36" t="str">
        <f>_xlfn.XLOOKUP($D39,'[1]MVs bci'!A:A,'[1]MVs bci'!D:D)</f>
        <v>KWh</v>
      </c>
      <c r="D39" s="17" t="s">
        <v>142</v>
      </c>
      <c r="E39" s="17" t="s">
        <v>143</v>
      </c>
      <c r="F39" s="18">
        <f>(((($B$35+$B$37+$B$39+$B$41+$B$43+$B$45)-$B$8)*B39)/($B$35+$B$37+$B$39+$B$41+$B$43+$B$45))</f>
        <v>0.16666666666666666</v>
      </c>
      <c r="G39" s="32" t="s">
        <v>21</v>
      </c>
      <c r="H39" s="19">
        <v>6.8317973999148005E-2</v>
      </c>
      <c r="I39" s="20">
        <v>46000</v>
      </c>
      <c r="J39" s="20">
        <v>46161</v>
      </c>
      <c r="K39" s="21"/>
    </row>
    <row r="40" spans="1:19">
      <c r="A40" s="11"/>
      <c r="B40" s="35"/>
      <c r="C40" s="36" t="str">
        <f>_xlfn.XLOOKUP($D40,'[1]MVs bci'!A:A,'[1]MVs bci'!D:D)</f>
        <v>KWh</v>
      </c>
      <c r="D40" s="17" t="s">
        <v>144</v>
      </c>
      <c r="E40" s="17" t="s">
        <v>143</v>
      </c>
      <c r="F40" s="18">
        <f>(((($B$35+$B$37+$B$39+$B$41+$B$43+$B$45)-$B$8)*B39)/($B$35+$B$37+$B$39+$B$41+$B$43+$B$45))</f>
        <v>0.16666666666666666</v>
      </c>
      <c r="G40" s="32" t="s">
        <v>21</v>
      </c>
      <c r="H40" s="19">
        <v>7.2610382340454999E-2</v>
      </c>
      <c r="I40" s="20">
        <v>46156</v>
      </c>
      <c r="J40" s="20"/>
      <c r="K40" s="21">
        <f>H40/H39</f>
        <v>1.0628298541370755</v>
      </c>
    </row>
    <row r="41" spans="1:19">
      <c r="A41" s="11" t="s">
        <v>145</v>
      </c>
      <c r="B41" s="35">
        <v>1</v>
      </c>
      <c r="C41" s="36" t="str">
        <f>_xlfn.XLOOKUP($D41,'[1]MVs bci'!A:A,'[1]MVs bci'!D:D)</f>
        <v>KWh</v>
      </c>
      <c r="D41" s="17" t="s">
        <v>146</v>
      </c>
      <c r="E41" s="17" t="s">
        <v>145</v>
      </c>
      <c r="F41" s="18">
        <f>(((($B$35+$B$37+$B$39+$B$41+$B$43+$B$45)-$B$8)*B41)/($B$35+$B$37+$B$39+$B$41+$B$43+$B$45))</f>
        <v>0.16666666666666666</v>
      </c>
      <c r="G41" s="32" t="s">
        <v>21</v>
      </c>
      <c r="H41" s="19">
        <v>6.3123686131559997E-2</v>
      </c>
      <c r="I41" s="20">
        <v>46000</v>
      </c>
      <c r="J41" s="20">
        <v>46161</v>
      </c>
      <c r="K41" s="21"/>
    </row>
    <row r="42" spans="1:19">
      <c r="A42" s="11"/>
      <c r="B42" s="35"/>
      <c r="C42" s="36" t="str">
        <f>_xlfn.XLOOKUP($D42,'[1]MVs bci'!A:A,'[1]MVs bci'!D:D)</f>
        <v>KWh</v>
      </c>
      <c r="D42" s="17" t="s">
        <v>147</v>
      </c>
      <c r="E42" s="17" t="s">
        <v>145</v>
      </c>
      <c r="F42" s="18">
        <f>(((($B$35+$B$37+$B$39+$B$41+$B$43+$B$45)-$B$8)*B41)/($B$35+$B$37+$B$39+$B$41+$B$43+$B$45))</f>
        <v>0.16666666666666666</v>
      </c>
      <c r="G42" s="32" t="s">
        <v>21</v>
      </c>
      <c r="H42" s="19">
        <v>2.6030751401211999E-2</v>
      </c>
      <c r="I42" s="20">
        <v>46156</v>
      </c>
      <c r="J42" s="20"/>
      <c r="K42" s="21">
        <f>H42/H41</f>
        <v>0.41237692214234278</v>
      </c>
    </row>
    <row r="43" spans="1:19">
      <c r="A43" s="11" t="s">
        <v>148</v>
      </c>
      <c r="B43" s="35">
        <v>1</v>
      </c>
      <c r="C43" s="36" t="str">
        <f>_xlfn.XLOOKUP($D43,'[1]MVs bci'!A:A,'[1]MVs bci'!D:D)</f>
        <v>KWh</v>
      </c>
      <c r="D43" s="17" t="s">
        <v>149</v>
      </c>
      <c r="E43" s="17" t="s">
        <v>148</v>
      </c>
      <c r="F43" s="18">
        <f>(((($B$35+$B$37+$B$39+$B$41+$B$43+$B$45)-$B$8)*B43)/($B$35+$B$37+$B$39+$B$41+$B$43+$B$45))</f>
        <v>0.16666666666666666</v>
      </c>
      <c r="G43" s="32" t="s">
        <v>21</v>
      </c>
      <c r="H43" s="19">
        <v>3.6012196079999999E-3</v>
      </c>
      <c r="I43" s="20">
        <v>46000</v>
      </c>
      <c r="J43" s="20">
        <v>46161</v>
      </c>
      <c r="K43" s="21"/>
    </row>
    <row r="44" spans="1:19">
      <c r="A44" s="11"/>
      <c r="B44" s="35"/>
      <c r="C44" s="36" t="str">
        <f>_xlfn.XLOOKUP($D44,'[1]MVs bci'!A:A,'[1]MVs bci'!D:D)</f>
        <v>KWh</v>
      </c>
      <c r="D44" s="17" t="s">
        <v>150</v>
      </c>
      <c r="E44" s="17" t="s">
        <v>148</v>
      </c>
      <c r="F44" s="18">
        <f>(((($B$35+$B$37+$B$39+$B$41+$B$43+$B$45)-$B$8)*B43)/($B$35+$B$37+$B$39+$B$41+$B$43+$B$45))</f>
        <v>0.16666666666666666</v>
      </c>
      <c r="G44" s="32" t="s">
        <v>21</v>
      </c>
      <c r="H44" s="19">
        <v>5.3855893915110004E-3</v>
      </c>
      <c r="I44" s="20">
        <v>46156</v>
      </c>
      <c r="J44" s="20"/>
      <c r="K44" s="21">
        <f>H44/H43</f>
        <v>1.4954904109560765</v>
      </c>
    </row>
    <row r="45" spans="1:19">
      <c r="A45" s="11" t="s">
        <v>151</v>
      </c>
      <c r="B45" s="35">
        <v>1</v>
      </c>
      <c r="C45" s="36" t="str">
        <f>_xlfn.XLOOKUP($D45,'[1]MVs bci'!A:A,'[1]MVs bci'!D:D)</f>
        <v>KWh</v>
      </c>
      <c r="D45" s="17" t="s">
        <v>152</v>
      </c>
      <c r="E45" s="17" t="s">
        <v>151</v>
      </c>
      <c r="F45" s="18">
        <f>(((($B$35+$B$37+$B$39+$B$41+$B$43+$B$45)-$B$8)*B45)/($B$35+$B$37+$B$39+$B$41+$B$43+$B$45))</f>
        <v>0.16666666666666666</v>
      </c>
      <c r="G45" s="32" t="s">
        <v>21</v>
      </c>
      <c r="H45" s="19">
        <v>2.9236630255999999E-3</v>
      </c>
      <c r="I45" s="20">
        <v>46000</v>
      </c>
      <c r="J45" s="20">
        <v>46161</v>
      </c>
      <c r="K45" s="21"/>
    </row>
    <row r="46" spans="1:19">
      <c r="A46" s="11"/>
      <c r="B46" s="35"/>
      <c r="C46" s="36" t="str">
        <f>_xlfn.XLOOKUP($D46,'[1]MVs bci'!A:A,'[1]MVs bci'!D:D)</f>
        <v>KWh</v>
      </c>
      <c r="D46" s="17" t="s">
        <v>153</v>
      </c>
      <c r="E46" s="17" t="s">
        <v>151</v>
      </c>
      <c r="F46" s="18">
        <f>(((($B$35+$B$37+$B$39+$B$41+$B$43+$B$45)-$B$8)*B45)/($B$35+$B$37+$B$39+$B$41+$B$43+$B$45))</f>
        <v>0.16666666666666666</v>
      </c>
      <c r="G46" s="32" t="s">
        <v>21</v>
      </c>
      <c r="H46" s="19">
        <v>2.735225402113E-3</v>
      </c>
      <c r="I46" s="20">
        <v>46156</v>
      </c>
      <c r="J46" s="20"/>
      <c r="K46" s="21">
        <f>H46/H45</f>
        <v>0.93554742053478324</v>
      </c>
    </row>
  </sheetData>
  <mergeCells count="12">
    <mergeCell ref="A1:B1"/>
    <mergeCell ref="A6:C6"/>
    <mergeCell ref="D6:K6"/>
    <mergeCell ref="L6:S6"/>
    <mergeCell ref="A8:A10"/>
    <mergeCell ref="B8:B12"/>
    <mergeCell ref="C8:C10"/>
    <mergeCell ref="A13:A14"/>
    <mergeCell ref="B13:B14"/>
    <mergeCell ref="C13:C14"/>
    <mergeCell ref="A33:C33"/>
    <mergeCell ref="D33:K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44cdd-e0e3-4861-a49d-bc11ed0198b9" xsi:nil="true"/>
    <lcf76f155ced4ddcb4097134ff3c332f xmlns="eabeb18d-47d4-45e6-a47e-df5389c4e3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058EECB709B84D84FA79DE317935FE" ma:contentTypeVersion="16" ma:contentTypeDescription="Een nieuw document maken." ma:contentTypeScope="" ma:versionID="6fef071548433c74e0108626976eec25">
  <xsd:schema xmlns:xsd="http://www.w3.org/2001/XMLSchema" xmlns:xs="http://www.w3.org/2001/XMLSchema" xmlns:p="http://schemas.microsoft.com/office/2006/metadata/properties" xmlns:ns2="eabeb18d-47d4-45e6-a47e-df5389c4e3eb" xmlns:ns3="c5e44cdd-e0e3-4861-a49d-bc11ed0198b9" targetNamespace="http://schemas.microsoft.com/office/2006/metadata/properties" ma:root="true" ma:fieldsID="5f055aa4e37d1760be221cbeced9bf4b" ns2:_="" ns3:_="">
    <xsd:import namespace="eabeb18d-47d4-45e6-a47e-df5389c4e3eb"/>
    <xsd:import namespace="c5e44cdd-e0e3-4861-a49d-bc11ed019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eb18d-47d4-45e6-a47e-df5389c4e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73c08b2-8118-4eb3-bd5a-69d9c90a4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44cdd-e0e3-4861-a49d-bc11ed0198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678a7ef-1832-4e40-8d36-9cc8086764ce}" ma:internalName="TaxCatchAll" ma:showField="CatchAllData" ma:web="c5e44cdd-e0e3-4861-a49d-bc11ed019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0F331-FAE5-4199-B188-DC35F164AE14}">
  <ds:schemaRefs>
    <ds:schemaRef ds:uri="http://schemas.microsoft.com/office/2006/metadata/properties"/>
    <ds:schemaRef ds:uri="http://schemas.microsoft.com/office/infopath/2007/PartnerControls"/>
    <ds:schemaRef ds:uri="c5e44cdd-e0e3-4861-a49d-bc11ed0198b9"/>
    <ds:schemaRef ds:uri="eabeb18d-47d4-45e6-a47e-df5389c4e3eb"/>
  </ds:schemaRefs>
</ds:datastoreItem>
</file>

<file path=customXml/itemProps2.xml><?xml version="1.0" encoding="utf-8"?>
<ds:datastoreItem xmlns:ds="http://schemas.openxmlformats.org/officeDocument/2006/customXml" ds:itemID="{13C22185-4D89-4C3F-8637-C3D8DB9CA1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BEB4F-7065-44AC-A515-5ABA5C8A6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eb18d-47d4-45e6-a47e-df5389c4e3eb"/>
    <ds:schemaRef ds:uri="c5e44cdd-e0e3-4861-a49d-bc11ed019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van Vliet | Alba Concepts</dc:creator>
  <cp:lastModifiedBy>Mike van Vliet | Alba Concepts</cp:lastModifiedBy>
  <dcterms:created xsi:type="dcterms:W3CDTF">2026-05-26T18:31:10Z</dcterms:created>
  <dcterms:modified xsi:type="dcterms:W3CDTF">2026-06-11T10:01:41Z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0x010100D9058EECB709B84D84FA79DE317935FE</vt:lpwstr>
  </property>
  <property fmtid="{D5CDD505-2E9C-101B-9397-08002B2CF9AE}" pid="3" name="MediaServiceImageTags">
    <vt:lpwstr/>
  </property>
</Properties>
</file>